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20\"/>
    </mc:Choice>
  </mc:AlternateContent>
  <bookViews>
    <workbookView xWindow="0" yWindow="0" windowWidth="17250" windowHeight="6075" activeTab="2"/>
  </bookViews>
  <sheets>
    <sheet name="List1" sheetId="1" r:id="rId1"/>
    <sheet name="List2" sheetId="2" r:id="rId2"/>
    <sheet name="Lis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5" i="3" l="1"/>
  <c r="E245" i="3"/>
  <c r="E242" i="3"/>
  <c r="E238" i="3"/>
  <c r="E236" i="3"/>
  <c r="E232" i="3" l="1"/>
  <c r="E230" i="3"/>
  <c r="E224" i="3" s="1"/>
  <c r="E228" i="3"/>
  <c r="E226" i="3"/>
  <c r="E221" i="3"/>
  <c r="E219" i="3"/>
  <c r="E217" i="3"/>
  <c r="E215" i="3"/>
  <c r="E213" i="3"/>
  <c r="E208" i="3"/>
  <c r="E200" i="3"/>
  <c r="E198" i="3"/>
  <c r="E184" i="3"/>
  <c r="E177" i="3"/>
  <c r="E171" i="3"/>
  <c r="E166" i="3"/>
  <c r="E163" i="3" s="1"/>
  <c r="E164" i="3"/>
  <c r="E161" i="3"/>
  <c r="E159" i="3"/>
  <c r="E150" i="3"/>
  <c r="E149" i="3" s="1"/>
  <c r="E147" i="3" s="1"/>
  <c r="E144" i="3"/>
  <c r="E139" i="3"/>
  <c r="E137" i="3"/>
  <c r="E134" i="3"/>
  <c r="E130" i="3"/>
  <c r="E127" i="3"/>
  <c r="E121" i="3"/>
  <c r="E111" i="3"/>
  <c r="E102" i="3"/>
  <c r="E97" i="3"/>
  <c r="E94" i="3"/>
  <c r="E88" i="3"/>
  <c r="E84" i="3"/>
  <c r="E71" i="3"/>
  <c r="E34" i="3"/>
  <c r="E33" i="3" s="1"/>
  <c r="E28" i="3"/>
  <c r="E25" i="3"/>
  <c r="E21" i="3"/>
  <c r="E19" i="3"/>
  <c r="E11" i="3"/>
  <c r="E136" i="3" l="1"/>
  <c r="E133" i="3" s="1"/>
  <c r="E169" i="3"/>
  <c r="E158" i="3"/>
  <c r="E96" i="3"/>
  <c r="E83" i="3"/>
  <c r="E9" i="3"/>
  <c r="E9" i="2"/>
  <c r="E82" i="3" l="1"/>
  <c r="E79" i="3" s="1"/>
  <c r="E78" i="3" s="1"/>
  <c r="E230" i="2"/>
  <c r="E224" i="2"/>
  <c r="E226" i="2"/>
  <c r="E228" i="2"/>
  <c r="E219" i="2"/>
  <c r="E217" i="2"/>
  <c r="E215" i="2"/>
  <c r="E213" i="2"/>
  <c r="E206" i="2"/>
  <c r="E198" i="2"/>
  <c r="E196" i="2"/>
  <c r="E182" i="2"/>
  <c r="E175" i="2"/>
  <c r="E169" i="2"/>
  <c r="E164" i="2"/>
  <c r="E162" i="2"/>
  <c r="E159" i="2"/>
  <c r="E157" i="2"/>
  <c r="E156" i="2" s="1"/>
  <c r="E148" i="2"/>
  <c r="E147" i="2" s="1"/>
  <c r="E142" i="2"/>
  <c r="E138" i="2"/>
  <c r="E136" i="2"/>
  <c r="E133" i="2"/>
  <c r="E129" i="2"/>
  <c r="E126" i="2"/>
  <c r="E120" i="2"/>
  <c r="E110" i="2"/>
  <c r="E95" i="2" s="1"/>
  <c r="E101" i="2"/>
  <c r="E96" i="2"/>
  <c r="E93" i="2"/>
  <c r="E87" i="2"/>
  <c r="E83" i="2"/>
  <c r="E70" i="2"/>
  <c r="E33" i="2"/>
  <c r="E27" i="2"/>
  <c r="E24" i="2"/>
  <c r="E20" i="2"/>
  <c r="E18" i="2"/>
  <c r="E11" i="2"/>
  <c r="E222" i="2" l="1"/>
  <c r="E82" i="2"/>
  <c r="E81" i="2"/>
  <c r="E135" i="2"/>
  <c r="E132" i="2" s="1"/>
  <c r="E211" i="2"/>
  <c r="E167" i="2"/>
  <c r="E145" i="2" s="1"/>
  <c r="E32" i="2"/>
  <c r="E161" i="2"/>
  <c r="E145" i="1"/>
  <c r="E211" i="1"/>
  <c r="E219" i="1"/>
  <c r="E217" i="1"/>
  <c r="E215" i="1"/>
  <c r="E213" i="1"/>
  <c r="E33" i="1"/>
  <c r="E78" i="2" l="1"/>
  <c r="E77" i="2"/>
  <c r="E175" i="1"/>
  <c r="E159" i="1"/>
  <c r="E206" i="1" l="1"/>
  <c r="E198" i="1"/>
  <c r="E182" i="1"/>
  <c r="E169" i="1"/>
  <c r="E11" i="1" l="1"/>
  <c r="E24" i="1"/>
  <c r="E148" i="1" l="1"/>
  <c r="E93" i="1" l="1"/>
  <c r="E196" i="1" l="1"/>
  <c r="E167" i="1" s="1"/>
  <c r="E96" i="1"/>
  <c r="E20" i="1"/>
  <c r="E18" i="1" l="1"/>
  <c r="E142" i="1"/>
  <c r="E136" i="1"/>
  <c r="E157" i="1" l="1"/>
  <c r="E156" i="1" s="1"/>
  <c r="E164" i="1" l="1"/>
  <c r="E162" i="1"/>
  <c r="E138" i="1"/>
  <c r="E135" i="1" s="1"/>
  <c r="E133" i="1"/>
  <c r="E129" i="1"/>
  <c r="E126" i="1"/>
  <c r="E120" i="1"/>
  <c r="E110" i="1"/>
  <c r="E101" i="1"/>
  <c r="E87" i="1"/>
  <c r="E83" i="1"/>
  <c r="E70" i="1"/>
  <c r="E27" i="1"/>
  <c r="E132" i="1" l="1"/>
  <c r="E161" i="1"/>
  <c r="E95" i="1"/>
  <c r="E82" i="1"/>
  <c r="E32" i="1"/>
  <c r="E9" i="1" s="1"/>
  <c r="E81" i="1" l="1"/>
  <c r="E78" i="1" s="1"/>
  <c r="E147" i="1"/>
  <c r="E77" i="1" l="1"/>
</calcChain>
</file>

<file path=xl/sharedStrings.xml><?xml version="1.0" encoding="utf-8"?>
<sst xmlns="http://schemas.openxmlformats.org/spreadsheetml/2006/main" count="1143" uniqueCount="226">
  <si>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</si>
  <si>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</si>
  <si>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</si>
  <si>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</si>
  <si>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</si>
  <si>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</si>
  <si>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</si>
  <si>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</si>
  <si>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</si>
  <si>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</si>
  <si>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</si>
  <si>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</si>
  <si>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</si>
  <si>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</si>
  <si>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</si>
  <si>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</si>
  <si>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</si>
  <si>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</si>
  <si>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</si>
  <si>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</si>
  <si>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</si>
  <si>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</si>
  <si>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</si>
  <si>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</si>
  <si>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</si>
  <si>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</si>
  <si>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</si>
  <si>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</si>
  <si>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</si>
  <si>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</si>
  <si>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</si>
  <si>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</si>
  <si>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</si>
  <si>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</si>
  <si>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</si>
  <si>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</si>
  <si>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</si>
  <si>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</si>
  <si>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</si>
  <si>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</si>
  <si>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</si>
  <si>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</si>
  <si>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</si>
  <si>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</si>
  <si>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</si>
  <si>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</si>
  <si>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</si>
  <si>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</si>
  <si>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</si>
  <si>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</si>
  <si>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</si>
  <si>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</si>
  <si>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</si>
  <si>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</si>
  <si>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</si>
  <si>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</si>
  <si>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</si>
  <si>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</si>
  <si>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</si>
  <si>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</si>
  <si>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</si>
  <si>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</si>
  <si>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</si>
  <si>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</si>
  <si>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</si>
  <si>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</si>
  <si>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</si>
  <si>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</si>
  <si>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</si>
  <si>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</si>
  <si>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</si>
  <si>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</si>
  <si>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</si>
  <si>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</si>
  <si>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</si>
  <si>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</si>
  <si>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</si>
  <si>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</si>
  <si>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</si>
  <si>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</si>
  <si>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</si>
  <si>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</si>
  <si>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</si>
  <si>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</si>
  <si>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</si>
  <si>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</si>
  <si>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</si>
  <si>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</si>
  <si>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</si>
  <si>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</si>
  <si>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</si>
  <si>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</si>
  <si>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</si>
  <si>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</si>
  <si>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</si>
  <si>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</si>
  <si>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</si>
  <si>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</si>
  <si>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</si>
  <si>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</si>
  <si>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</si>
  <si>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</si>
  <si>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</si>
  <si>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</si>
  <si>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</si>
  <si>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</si>
  <si>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</si>
  <si>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</si>
  <si>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</si>
  <si>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</si>
  <si>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</si>
  <si>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</si>
  <si>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</si>
  <si>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</si>
  <si>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</si>
  <si>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</si>
  <si>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</si>
  <si>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</si>
  <si>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</si>
  <si>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</si>
  <si>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</si>
  <si>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</si>
  <si>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</si>
  <si>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</si>
  <si>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</si>
  <si>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</si>
  <si>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</si>
  <si>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</si>
  <si>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</si>
  <si>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</si>
  <si>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</si>
  <si>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</si>
  <si>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</si>
  <si>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</si>
  <si>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</si>
  <si>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</si>
  <si>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</si>
  <si>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</si>
  <si>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</si>
  <si>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</si>
  <si>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</si>
  <si>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</si>
  <si>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</si>
  <si>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</si>
  <si>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</si>
  <si>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</si>
  <si>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</si>
  <si>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</si>
  <si>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</si>
  <si>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OBV.ZDR.OSIGURA.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</si>
  <si>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</si>
  <si>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</si>
  <si>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</si>
  <si>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</si>
  <si>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</si>
  <si>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</si>
  <si>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</si>
  <si>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</si>
  <si>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</si>
  <si>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</si>
  <si>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</si>
  <si>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</si>
  <si>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</si>
  <si>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</si>
  <si>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</si>
  <si>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</si>
  <si>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</si>
  <si>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</si>
  <si>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</si>
  <si>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</si>
  <si>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</si>
  <si>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</si>
  <si>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</si>
  <si>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>REPREZENTACIJA</t>
  </si>
  <si>
    <t>OPREMA</t>
  </si>
  <si>
    <t>SŠ BARTULA KAŠIĆA, PAG    RKP:17193</t>
  </si>
  <si>
    <t>TEK.DON.OD NEPR.ORG.</t>
  </si>
  <si>
    <t>Intelektualne usluge</t>
  </si>
  <si>
    <t xml:space="preserve">Ostale usluge </t>
  </si>
  <si>
    <t>ČLANARINE</t>
  </si>
  <si>
    <t>FINANCIJSKI PLAN  ZA 2021.g.</t>
  </si>
  <si>
    <t>Plan 2021.</t>
  </si>
  <si>
    <t>PRIJ.IZM.PROR.KOR.IST.PROR.</t>
  </si>
  <si>
    <t>Tek.prij.izm.pr.kor.ist.pr.EU</t>
  </si>
  <si>
    <t>žup.prij.pom u nastavi</t>
  </si>
  <si>
    <t>plaća pomoćnika u nastavi ZO</t>
  </si>
  <si>
    <t>Ostali prihodi pomoćnika u nastavi</t>
  </si>
  <si>
    <t>VPP Z</t>
  </si>
  <si>
    <t>VPP Š</t>
  </si>
  <si>
    <t>VPP TD TZ</t>
  </si>
  <si>
    <t>VP Z</t>
  </si>
  <si>
    <t>VPP TD MAT.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</si>
  <si>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</si>
  <si>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</si>
  <si>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</si>
  <si>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</si>
  <si>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</si>
  <si>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</si>
  <si>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PRVE IZMJENE I DOPUNE FINANCIJSKOG PLANA ZA 2021.g.</t>
  </si>
  <si>
    <t>knjige</t>
  </si>
  <si>
    <t>592,97+3593,75</t>
  </si>
  <si>
    <t>aktivnost: A2205-07 Pripravništvo HZZ</t>
  </si>
  <si>
    <t>PLAĆE-pripravništvo</t>
  </si>
  <si>
    <t>OSTALI RASH.ZA ZAPOSLENE</t>
  </si>
  <si>
    <t>MZO</t>
  </si>
  <si>
    <t>HZZ</t>
  </si>
  <si>
    <t>3300 pripravnik</t>
  </si>
  <si>
    <t xml:space="preserve"> vpp dp mt</t>
  </si>
  <si>
    <t>MANJAK PRIH.OD NEF.IMOV.</t>
  </si>
  <si>
    <t>DRUGE IZMJENE I DOPUNE FINANCIJSKOG PLANA ZA 2021.g.</t>
  </si>
  <si>
    <t>Uredski namještaj</t>
  </si>
  <si>
    <t>Službena putovanja</t>
  </si>
  <si>
    <t xml:space="preserve">aktivnost: A22505-12 Ministarstvo turizma </t>
  </si>
  <si>
    <t>Rashodi za materijal i energiju</t>
  </si>
  <si>
    <t>Rashodi za usluge</t>
  </si>
  <si>
    <t>Ugovor o djelu</t>
  </si>
  <si>
    <t>Graf.i tisk.usluge</t>
  </si>
  <si>
    <t>Ostali neso.ras.poslovanja</t>
  </si>
  <si>
    <t>Upravne i admin.pristojbe</t>
  </si>
  <si>
    <t>Postrojenja i oprema</t>
  </si>
  <si>
    <t>Računal i računalna oprema</t>
  </si>
  <si>
    <t>PRIH.ZA OST.NEM.PROIZ.IMOV.</t>
  </si>
  <si>
    <t>ŽP UDŽB.ZA DEFIC.ZANIMANJA</t>
  </si>
  <si>
    <t>T.P.PR.-MIN.TURIZMA</t>
  </si>
  <si>
    <t>DP  MT</t>
  </si>
  <si>
    <t>udžb.za def.zanimanja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</si>
</sst>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4" fontId="5" fillId="0" borderId="0" xfId="1" applyNumberFormat="1" applyFont="1" applyFill="1" applyBorder="1"/>
    <xf numFmtId="0" fontId="13" fillId="0" borderId="0" xfId="0" applyFont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8" borderId="0" xfId="1" applyNumberFormat="1" applyFont="1" applyFill="1" applyBorder="1" applyAlignment="1">
      <alignment horizontal="right" shrinkToFit="1"/>
    </xf>
    <xf numFmtId="4" fontId="3" fillId="4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4" borderId="0" xfId="0" applyNumberFormat="1" applyFont="1" applyFill="1" applyAlignment="1">
      <alignment horizontal="right" shrinkToFit="1"/>
    </xf>
    <xf numFmtId="4" fontId="5" fillId="0" borderId="0" xfId="0" applyNumberFormat="1" applyFont="1" applyFill="1" applyAlignment="1">
      <alignment horizontal="right" shrinkToFit="1"/>
    </xf>
    <xf numFmtId="4" fontId="5" fillId="0" borderId="0" xfId="0" applyNumberFormat="1" applyFont="1" applyBorder="1" applyAlignment="1">
      <alignment shrinkToFit="1"/>
    </xf>
    <xf numFmtId="4" fontId="3" fillId="4" borderId="0" xfId="0" applyNumberFormat="1" applyFont="1" applyFill="1" applyBorder="1" applyAlignment="1">
      <alignment shrinkToFit="1"/>
    </xf>
    <xf numFmtId="4" fontId="5" fillId="2" borderId="0" xfId="0" applyNumberFormat="1" applyFont="1" applyFill="1" applyBorder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0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8" fillId="6" borderId="0" xfId="0" applyNumberFormat="1" applyFont="1" applyFill="1" applyAlignment="1">
      <alignment shrinkToFit="1"/>
    </xf>
    <xf numFmtId="4" fontId="8" fillId="0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4" fontId="0" fillId="0" borderId="0" xfId="0" applyNumberFormat="1" applyFont="1" applyAlignment="1">
      <alignment shrinkToFit="1"/>
    </xf>
    <xf numFmtId="0" fontId="0" fillId="0" borderId="0" xfId="0" applyAlignment="1">
      <alignment shrinkToFi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220"/>
  <sheetViews>
    <sheetView workbookViewId="0">
      <selection activeCell="K34" sqref="K34"/>
    </sheetView>
  </sheetViews>
  <sheetFormatPr defaultRowHeight="15" x14ac:dyDescent="0.25"/>
  <cols>
    <col min="4" max="4" width="10" customWidth="1"/>
    <col min="5" max="5" width="12.7109375" bestFit="1" customWidth="1"/>
  </cols>
  <sheetData>
    <row r="1" spans="1:12" x14ac:dyDescent="0.25">
      <c r="A1" s="48" t="s">
        <v>180</v>
      </c>
      <c r="B1" s="48"/>
      <c r="C1" s="48"/>
    </row>
    <row r="3" spans="1:12" x14ac:dyDescent="0.25">
      <c r="A3" t="s">
        <v>165</v>
      </c>
      <c r="E3" s="65"/>
      <c r="F3" s="64"/>
    </row>
    <row r="4" spans="1:12" x14ac:dyDescent="0.25">
      <c r="A4" s="68" t="s">
        <v>164</v>
      </c>
      <c r="B4" s="1"/>
      <c r="C4" s="1"/>
      <c r="D4" s="2"/>
      <c r="E4" s="3"/>
    </row>
    <row r="5" spans="1:12" x14ac:dyDescent="0.25">
      <c r="A5" s="68" t="s">
        <v>175</v>
      </c>
      <c r="B5" s="1"/>
      <c r="C5" s="1"/>
      <c r="D5" s="2"/>
      <c r="E5" s="3"/>
    </row>
    <row r="6" spans="1:12" x14ac:dyDescent="0.25">
      <c r="A6" s="68" t="s">
        <v>166</v>
      </c>
      <c r="B6" s="1"/>
      <c r="C6" s="1"/>
      <c r="D6" s="2"/>
      <c r="E6" s="3"/>
    </row>
    <row r="7" spans="1:12" x14ac:dyDescent="0.25">
      <c r="A7" s="68" t="s">
        <v>169</v>
      </c>
      <c r="B7" s="1"/>
      <c r="C7" s="1"/>
      <c r="D7" s="2"/>
      <c r="E7" s="3"/>
    </row>
    <row r="8" spans="1:12" x14ac:dyDescent="0.25">
      <c r="A8" s="68"/>
      <c r="B8" s="1"/>
      <c r="C8" s="1"/>
      <c r="D8" s="2"/>
      <c r="E8" s="3" t="s">
        <v>181</v>
      </c>
      <c r="F8" t="s">
        <v>162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SUM(E11+E18+E20+E24+E27+E32+E74)</f>
        <v>4670395.87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4109643.55</v>
      </c>
      <c r="F11" s="12"/>
      <c r="H11" s="12"/>
    </row>
    <row r="12" spans="1:12" x14ac:dyDescent="0.25">
      <c r="A12" s="7">
        <v>63613</v>
      </c>
      <c r="B12" s="7" t="s">
        <v>140</v>
      </c>
      <c r="C12" s="13"/>
      <c r="D12" s="14"/>
      <c r="E12" s="15">
        <v>67500</v>
      </c>
      <c r="F12" s="12" t="s">
        <v>114</v>
      </c>
      <c r="H12" s="12"/>
    </row>
    <row r="13" spans="1:12" x14ac:dyDescent="0.25">
      <c r="A13" s="7">
        <v>63612</v>
      </c>
      <c r="B13" s="7" t="s">
        <v>153</v>
      </c>
      <c r="C13" s="13"/>
      <c r="D13" s="14"/>
      <c r="E13" s="15">
        <v>2000</v>
      </c>
      <c r="F13" s="12" t="s">
        <v>137</v>
      </c>
      <c r="H13" s="12"/>
    </row>
    <row r="14" spans="1:12" x14ac:dyDescent="0.25">
      <c r="A14" s="7">
        <v>63612</v>
      </c>
      <c r="B14" s="7" t="s">
        <v>152</v>
      </c>
      <c r="C14" s="13"/>
      <c r="D14" s="14"/>
      <c r="E14" s="15">
        <v>3931232.86</v>
      </c>
      <c r="F14" s="12" t="s">
        <v>137</v>
      </c>
      <c r="H14" s="12"/>
    </row>
    <row r="15" spans="1:12" x14ac:dyDescent="0.25">
      <c r="A15" s="12">
        <v>636122</v>
      </c>
      <c r="B15" s="12" t="s">
        <v>151</v>
      </c>
      <c r="C15" s="2"/>
      <c r="D15" s="16"/>
      <c r="E15" s="15">
        <v>95410.69</v>
      </c>
      <c r="F15" s="12" t="s">
        <v>137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150</v>
      </c>
      <c r="C16" s="2"/>
      <c r="D16" s="16"/>
      <c r="E16" s="15">
        <v>13500</v>
      </c>
      <c r="F16" s="12" t="s">
        <v>137</v>
      </c>
      <c r="H16" s="50"/>
      <c r="I16" s="50"/>
      <c r="J16" s="50"/>
      <c r="K16" s="58"/>
      <c r="L16" s="59"/>
    </row>
    <row r="17" spans="1:10141" x14ac:dyDescent="0.25">
      <c r="A17" s="12">
        <v>63623</v>
      </c>
      <c r="B17" s="12" t="s">
        <v>2</v>
      </c>
      <c r="C17" s="12"/>
      <c r="D17" s="17"/>
      <c r="E17" s="55">
        <v>0</v>
      </c>
      <c r="F17" s="12" t="s">
        <v>114</v>
      </c>
      <c r="H17" s="12"/>
    </row>
    <row r="18" spans="1:10141" s="61" customFormat="1" x14ac:dyDescent="0.25">
      <c r="A18" s="56">
        <v>639</v>
      </c>
      <c r="B18" s="56" t="s">
        <v>182</v>
      </c>
      <c r="C18" s="56"/>
      <c r="D18" s="57"/>
      <c r="E18" s="60">
        <f>E19</f>
        <v>34375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63931</v>
      </c>
      <c r="B19" s="12" t="s">
        <v>183</v>
      </c>
      <c r="C19" s="12"/>
      <c r="D19" s="17"/>
      <c r="E19" s="55">
        <v>34375</v>
      </c>
      <c r="F19" s="12" t="s">
        <v>138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118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142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6500</v>
      </c>
      <c r="F24" s="12"/>
      <c r="H24" s="12"/>
    </row>
    <row r="25" spans="1:10141" x14ac:dyDescent="0.25">
      <c r="A25" s="66">
        <v>66141</v>
      </c>
      <c r="B25" s="66" t="s">
        <v>163</v>
      </c>
      <c r="C25" s="66"/>
      <c r="D25" s="66"/>
      <c r="E25" s="67">
        <v>4000</v>
      </c>
      <c r="F25" s="12" t="s">
        <v>120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120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SUM(E28:E31)</f>
        <v>47000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3000</v>
      </c>
      <c r="F28" s="12" t="s">
        <v>122</v>
      </c>
      <c r="H28" s="12"/>
    </row>
    <row r="29" spans="1:10141" x14ac:dyDescent="0.25">
      <c r="A29" s="7">
        <v>63612</v>
      </c>
      <c r="B29" s="7" t="s">
        <v>176</v>
      </c>
      <c r="C29" s="7"/>
      <c r="D29" s="7"/>
      <c r="E29" s="24">
        <v>15000</v>
      </c>
      <c r="F29" s="12" t="s">
        <v>122</v>
      </c>
      <c r="H29" s="12"/>
    </row>
    <row r="30" spans="1:10141" x14ac:dyDescent="0.25">
      <c r="A30" s="7">
        <v>66313</v>
      </c>
      <c r="B30" s="7" t="s">
        <v>9</v>
      </c>
      <c r="C30" s="7"/>
      <c r="D30" s="7"/>
      <c r="E30" s="24">
        <v>29000</v>
      </c>
      <c r="F30" s="12" t="s">
        <v>122</v>
      </c>
      <c r="H30" s="12"/>
    </row>
    <row r="31" spans="1:10141" x14ac:dyDescent="0.25">
      <c r="A31" s="7">
        <v>66314</v>
      </c>
      <c r="B31" s="7" t="s">
        <v>10</v>
      </c>
      <c r="C31" s="7"/>
      <c r="D31" s="7"/>
      <c r="E31" s="24">
        <v>0</v>
      </c>
      <c r="F31" s="12" t="s">
        <v>122</v>
      </c>
      <c r="H31" s="12"/>
    </row>
    <row r="32" spans="1:10141" x14ac:dyDescent="0.25">
      <c r="A32" s="9">
        <v>671</v>
      </c>
      <c r="B32" s="9" t="s">
        <v>11</v>
      </c>
      <c r="C32" s="9"/>
      <c r="D32" s="10" t="s">
        <v>12</v>
      </c>
      <c r="E32" s="25">
        <f>SUM(E33+E70)</f>
        <v>439088.24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29">
        <f>SUM(E34:E69)</f>
        <v>407088.24</v>
      </c>
      <c r="F33" s="12"/>
      <c r="H33" s="12"/>
    </row>
    <row r="34" spans="1:8" x14ac:dyDescent="0.25">
      <c r="A34" s="66">
        <v>671111</v>
      </c>
      <c r="B34" s="66" t="s">
        <v>185</v>
      </c>
      <c r="C34" s="73"/>
      <c r="D34" s="72"/>
      <c r="E34" s="74">
        <v>5671.88</v>
      </c>
      <c r="F34" s="12" t="s">
        <v>139</v>
      </c>
      <c r="H34" s="12"/>
    </row>
    <row r="35" spans="1:8" x14ac:dyDescent="0.25">
      <c r="A35" s="66">
        <v>671112</v>
      </c>
      <c r="B35" s="66" t="s">
        <v>186</v>
      </c>
      <c r="C35" s="73"/>
      <c r="D35" s="72"/>
      <c r="E35" s="74">
        <v>3000</v>
      </c>
      <c r="F35" s="12" t="s">
        <v>139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19">
        <v>90000</v>
      </c>
      <c r="F36" s="12" t="s">
        <v>139</v>
      </c>
      <c r="H36" s="12"/>
    </row>
    <row r="37" spans="1:8" x14ac:dyDescent="0.25">
      <c r="A37" s="12">
        <v>671115</v>
      </c>
      <c r="B37" s="12" t="s">
        <v>184</v>
      </c>
      <c r="C37" s="12"/>
      <c r="D37" s="12"/>
      <c r="E37" s="19">
        <v>22880</v>
      </c>
      <c r="F37" s="12"/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19">
        <v>13000</v>
      </c>
      <c r="F38" s="12" t="s">
        <v>139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19">
        <v>18000</v>
      </c>
      <c r="F39" s="12" t="s">
        <v>139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19">
        <v>28936.36</v>
      </c>
      <c r="F40" s="12" t="s">
        <v>139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19"/>
      <c r="F41" s="12" t="s">
        <v>139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19">
        <v>2000</v>
      </c>
      <c r="F42" s="12" t="s">
        <v>139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19">
        <v>1000</v>
      </c>
      <c r="F43" s="12" t="s">
        <v>139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19">
        <v>2000</v>
      </c>
      <c r="F44" s="12" t="s">
        <v>139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19">
        <v>10000</v>
      </c>
      <c r="F45" s="12" t="s">
        <v>139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19">
        <v>25000</v>
      </c>
      <c r="F46" s="12" t="s">
        <v>139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19">
        <v>0</v>
      </c>
      <c r="F47" s="12" t="s">
        <v>139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19">
        <v>18500</v>
      </c>
      <c r="F48" s="12" t="s">
        <v>139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19">
        <v>4000</v>
      </c>
      <c r="F49" s="12" t="s">
        <v>139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19">
        <v>1000</v>
      </c>
      <c r="F50" s="12" t="s">
        <v>139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19">
        <v>1000</v>
      </c>
      <c r="F51" s="12" t="s">
        <v>139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19">
        <v>12000</v>
      </c>
      <c r="F52" s="12" t="s">
        <v>139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19"/>
      <c r="F53" s="12" t="s">
        <v>139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19">
        <v>15000</v>
      </c>
      <c r="F54" s="12" t="s">
        <v>139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19">
        <v>1000</v>
      </c>
      <c r="F55" s="12" t="s">
        <v>139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19">
        <v>300</v>
      </c>
      <c r="F56" s="12" t="s">
        <v>139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19">
        <v>500</v>
      </c>
      <c r="F57" s="12" t="s">
        <v>139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19">
        <v>250</v>
      </c>
      <c r="F58" s="12" t="s">
        <v>139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19">
        <v>1000</v>
      </c>
      <c r="F59" s="12" t="s">
        <v>139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19">
        <v>1000</v>
      </c>
      <c r="F60" s="12" t="s">
        <v>139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19">
        <v>0</v>
      </c>
      <c r="F61" s="12" t="s">
        <v>139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19"/>
      <c r="F62" s="12" t="s">
        <v>139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19">
        <v>58000</v>
      </c>
      <c r="F63" s="12" t="s">
        <v>139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19">
        <v>27000</v>
      </c>
      <c r="F64" s="12" t="s">
        <v>139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19">
        <v>1500</v>
      </c>
      <c r="F65" s="12" t="s">
        <v>139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19">
        <v>15000</v>
      </c>
      <c r="F66" s="12" t="s">
        <v>139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19">
        <v>1500</v>
      </c>
      <c r="F67" s="12" t="s">
        <v>139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22">
        <v>50</v>
      </c>
      <c r="F68" s="12" t="s">
        <v>139</v>
      </c>
      <c r="H68" s="12"/>
    </row>
    <row r="69" spans="1:8" x14ac:dyDescent="0.25">
      <c r="A69" s="12">
        <v>671147</v>
      </c>
      <c r="B69" s="12" t="s">
        <v>143</v>
      </c>
      <c r="C69" s="12"/>
      <c r="D69" s="17"/>
      <c r="E69" s="22">
        <v>27000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23">
        <f>SUM(E71:E73)</f>
        <v>32000</v>
      </c>
      <c r="F70" s="12" t="s">
        <v>139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19">
        <v>32000</v>
      </c>
      <c r="F71" s="12" t="s">
        <v>139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19">
        <v>0</v>
      </c>
      <c r="F72" s="12" t="s">
        <v>139</v>
      </c>
      <c r="H72" s="12"/>
    </row>
    <row r="73" spans="1:8" x14ac:dyDescent="0.25">
      <c r="A73" s="12">
        <v>671219</v>
      </c>
      <c r="B73" s="12" t="s">
        <v>49</v>
      </c>
      <c r="C73" s="12"/>
      <c r="D73" s="12"/>
      <c r="E73" s="19">
        <v>0</v>
      </c>
      <c r="F73" s="12" t="s">
        <v>139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19">
        <v>7789.08</v>
      </c>
      <c r="F74" s="12"/>
      <c r="H74" s="12"/>
    </row>
    <row r="75" spans="1:8" x14ac:dyDescent="0.25">
      <c r="A75" s="12">
        <v>92212</v>
      </c>
      <c r="B75" s="12" t="s">
        <v>51</v>
      </c>
      <c r="C75" s="12"/>
      <c r="D75" s="12"/>
      <c r="E75" s="19">
        <v>0</v>
      </c>
      <c r="F75" s="12"/>
      <c r="H75" s="12"/>
    </row>
    <row r="76" spans="1:8" x14ac:dyDescent="0.25">
      <c r="A76" s="12"/>
      <c r="B76" s="12"/>
      <c r="C76" s="12"/>
      <c r="D76" s="12"/>
      <c r="E76" s="19"/>
      <c r="F76" s="12"/>
      <c r="H76" s="12"/>
    </row>
    <row r="77" spans="1:8" x14ac:dyDescent="0.25">
      <c r="A77" s="30" t="s">
        <v>52</v>
      </c>
      <c r="B77" s="30"/>
      <c r="C77" s="30"/>
      <c r="D77" s="30"/>
      <c r="E77" s="31">
        <f>SUM(E78+E145)</f>
        <v>4670395.870000001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33">
        <f>SUM(E81+E132)</f>
        <v>4431179.9100000011</v>
      </c>
      <c r="F78" s="12"/>
      <c r="H78" s="12"/>
    </row>
    <row r="79" spans="1:8" x14ac:dyDescent="0.25">
      <c r="A79" s="66" t="s">
        <v>168</v>
      </c>
      <c r="B79" s="66"/>
      <c r="C79" s="66"/>
      <c r="D79" s="66"/>
      <c r="E79" s="69"/>
      <c r="F79" s="12"/>
      <c r="H79" s="12"/>
    </row>
    <row r="80" spans="1:8" x14ac:dyDescent="0.25">
      <c r="A80" s="34" t="s">
        <v>167</v>
      </c>
      <c r="B80" s="34"/>
      <c r="C80" s="34"/>
      <c r="D80" s="34"/>
      <c r="E80" s="19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18">
        <f>SUM(E82+E95+E126+E129)</f>
        <v>4399179.9100000011</v>
      </c>
    </row>
    <row r="82" spans="1:6" x14ac:dyDescent="0.25">
      <c r="A82" s="27">
        <v>31</v>
      </c>
      <c r="B82" s="27" t="s">
        <v>55</v>
      </c>
      <c r="C82" s="27"/>
      <c r="D82" s="27"/>
      <c r="E82" s="35">
        <f>SUM(E83+E87+E93)</f>
        <v>4026643.5500000007</v>
      </c>
    </row>
    <row r="83" spans="1:6" x14ac:dyDescent="0.25">
      <c r="A83" s="13">
        <v>311</v>
      </c>
      <c r="B83" s="13" t="s">
        <v>56</v>
      </c>
      <c r="C83" s="13"/>
      <c r="D83" s="13"/>
      <c r="E83" s="36">
        <f>SUM(E84:E86)</f>
        <v>3374448.8100000005</v>
      </c>
      <c r="F83" t="s">
        <v>137</v>
      </c>
    </row>
    <row r="84" spans="1:6" x14ac:dyDescent="0.25">
      <c r="A84" s="12">
        <v>3111</v>
      </c>
      <c r="B84" s="12" t="s">
        <v>57</v>
      </c>
      <c r="C84" s="12"/>
      <c r="D84" s="12"/>
      <c r="E84" s="19">
        <v>3174658.1</v>
      </c>
      <c r="F84" t="s">
        <v>137</v>
      </c>
    </row>
    <row r="85" spans="1:6" x14ac:dyDescent="0.25">
      <c r="A85" s="12">
        <v>3113</v>
      </c>
      <c r="B85" s="12" t="s">
        <v>58</v>
      </c>
      <c r="C85" s="12"/>
      <c r="D85" s="12"/>
      <c r="E85" s="19">
        <v>37017.72</v>
      </c>
      <c r="F85" t="s">
        <v>137</v>
      </c>
    </row>
    <row r="86" spans="1:6" x14ac:dyDescent="0.25">
      <c r="A86" s="12">
        <v>3114</v>
      </c>
      <c r="B86" s="12" t="s">
        <v>59</v>
      </c>
      <c r="C86" s="12"/>
      <c r="D86" s="12"/>
      <c r="E86" s="19">
        <v>162772.99</v>
      </c>
      <c r="F86" t="s">
        <v>137</v>
      </c>
    </row>
    <row r="87" spans="1:6" x14ac:dyDescent="0.25">
      <c r="A87" s="2">
        <v>312</v>
      </c>
      <c r="B87" s="2" t="s">
        <v>60</v>
      </c>
      <c r="E87" s="37">
        <f>SUM(E88:E92)</f>
        <v>95410.69</v>
      </c>
      <c r="F87" t="s">
        <v>137</v>
      </c>
    </row>
    <row r="88" spans="1:6" x14ac:dyDescent="0.25">
      <c r="A88">
        <v>31212</v>
      </c>
      <c r="B88" t="s">
        <v>61</v>
      </c>
      <c r="E88" s="38">
        <v>28410.69</v>
      </c>
      <c r="F88" t="s">
        <v>137</v>
      </c>
    </row>
    <row r="89" spans="1:6" x14ac:dyDescent="0.25">
      <c r="A89">
        <v>31213</v>
      </c>
      <c r="B89" t="s">
        <v>62</v>
      </c>
      <c r="E89" s="38">
        <v>13000</v>
      </c>
      <c r="F89" t="s">
        <v>137</v>
      </c>
    </row>
    <row r="90" spans="1:6" x14ac:dyDescent="0.25">
      <c r="A90">
        <v>31214</v>
      </c>
      <c r="B90" t="s">
        <v>63</v>
      </c>
      <c r="E90" s="38">
        <v>12000</v>
      </c>
      <c r="F90" t="s">
        <v>137</v>
      </c>
    </row>
    <row r="91" spans="1:6" x14ac:dyDescent="0.25">
      <c r="A91">
        <v>31215</v>
      </c>
      <c r="B91" t="s">
        <v>64</v>
      </c>
      <c r="E91" s="38">
        <v>12000</v>
      </c>
      <c r="F91" t="s">
        <v>137</v>
      </c>
    </row>
    <row r="92" spans="1:6" x14ac:dyDescent="0.25">
      <c r="A92">
        <v>31219</v>
      </c>
      <c r="B92" t="s">
        <v>65</v>
      </c>
      <c r="C92" t="s">
        <v>66</v>
      </c>
      <c r="E92" s="38">
        <v>30000</v>
      </c>
      <c r="F92" t="s">
        <v>137</v>
      </c>
    </row>
    <row r="93" spans="1:6" x14ac:dyDescent="0.25">
      <c r="A93" s="2">
        <v>313</v>
      </c>
      <c r="B93" s="2" t="s">
        <v>67</v>
      </c>
      <c r="C93" s="2"/>
      <c r="D93" s="2"/>
      <c r="E93" s="37">
        <f>SUM(E94:E94)</f>
        <v>556784.05000000005</v>
      </c>
      <c r="F93" t="s">
        <v>137</v>
      </c>
    </row>
    <row r="94" spans="1:6" x14ac:dyDescent="0.25">
      <c r="A94">
        <v>31321</v>
      </c>
      <c r="B94" t="s">
        <v>68</v>
      </c>
      <c r="E94" s="38">
        <v>556784.05000000005</v>
      </c>
      <c r="F94" t="s">
        <v>137</v>
      </c>
    </row>
    <row r="95" spans="1:6" x14ac:dyDescent="0.25">
      <c r="A95" s="27">
        <v>32</v>
      </c>
      <c r="B95" s="27" t="s">
        <v>69</v>
      </c>
      <c r="C95" s="27"/>
      <c r="D95" s="27"/>
      <c r="E95" s="35">
        <f>SUM(E96,E101,E110,E120)</f>
        <v>372486.36</v>
      </c>
      <c r="F95" t="s">
        <v>139</v>
      </c>
    </row>
    <row r="96" spans="1:6" x14ac:dyDescent="0.25">
      <c r="A96" s="2">
        <v>321</v>
      </c>
      <c r="B96" s="2" t="s">
        <v>70</v>
      </c>
      <c r="C96" s="2"/>
      <c r="D96" s="2"/>
      <c r="E96" s="37">
        <f>SUM(E97:E100)</f>
        <v>132000</v>
      </c>
      <c r="F96" t="s">
        <v>139</v>
      </c>
    </row>
    <row r="97" spans="1:6" x14ac:dyDescent="0.25">
      <c r="A97">
        <v>3211</v>
      </c>
      <c r="B97" t="s">
        <v>71</v>
      </c>
      <c r="E97" s="38">
        <v>13000</v>
      </c>
      <c r="F97" t="s">
        <v>139</v>
      </c>
    </row>
    <row r="98" spans="1:6" x14ac:dyDescent="0.25">
      <c r="A98">
        <v>3212</v>
      </c>
      <c r="B98" t="s">
        <v>72</v>
      </c>
      <c r="E98" s="38">
        <v>90000</v>
      </c>
      <c r="F98" t="s">
        <v>139</v>
      </c>
    </row>
    <row r="99" spans="1:6" x14ac:dyDescent="0.25">
      <c r="A99">
        <v>3213</v>
      </c>
      <c r="B99" t="s">
        <v>73</v>
      </c>
      <c r="E99" s="38">
        <v>2000</v>
      </c>
      <c r="F99" t="s">
        <v>139</v>
      </c>
    </row>
    <row r="100" spans="1:6" x14ac:dyDescent="0.25">
      <c r="A100">
        <v>3214</v>
      </c>
      <c r="B100" t="s">
        <v>144</v>
      </c>
      <c r="E100" s="38">
        <v>27000</v>
      </c>
      <c r="F100" t="s">
        <v>139</v>
      </c>
    </row>
    <row r="101" spans="1:6" x14ac:dyDescent="0.25">
      <c r="A101" s="2">
        <v>322</v>
      </c>
      <c r="B101" s="2" t="s">
        <v>74</v>
      </c>
      <c r="C101" s="2"/>
      <c r="D101" s="2"/>
      <c r="E101" s="37">
        <f>SUM(E102:E109)</f>
        <v>151436.35999999999</v>
      </c>
      <c r="F101" t="s">
        <v>139</v>
      </c>
    </row>
    <row r="102" spans="1:6" x14ac:dyDescent="0.25">
      <c r="A102">
        <v>3221</v>
      </c>
      <c r="B102" t="s">
        <v>75</v>
      </c>
      <c r="E102" s="38">
        <v>28936.36</v>
      </c>
      <c r="F102" t="s">
        <v>139</v>
      </c>
    </row>
    <row r="103" spans="1:6" x14ac:dyDescent="0.25">
      <c r="A103">
        <v>3222</v>
      </c>
      <c r="B103" t="s">
        <v>76</v>
      </c>
      <c r="E103" s="38">
        <v>18000</v>
      </c>
      <c r="F103" t="s">
        <v>139</v>
      </c>
    </row>
    <row r="104" spans="1:6" x14ac:dyDescent="0.25">
      <c r="A104">
        <v>32231</v>
      </c>
      <c r="B104" t="s">
        <v>77</v>
      </c>
      <c r="E104" s="38">
        <v>27000</v>
      </c>
      <c r="F104" t="s">
        <v>139</v>
      </c>
    </row>
    <row r="105" spans="1:6" x14ac:dyDescent="0.25">
      <c r="A105">
        <v>32233</v>
      </c>
      <c r="B105" t="s">
        <v>78</v>
      </c>
      <c r="E105" s="38">
        <v>1500</v>
      </c>
      <c r="F105" t="s">
        <v>139</v>
      </c>
    </row>
    <row r="106" spans="1:6" x14ac:dyDescent="0.25">
      <c r="A106">
        <v>32234</v>
      </c>
      <c r="B106" t="s">
        <v>79</v>
      </c>
      <c r="E106" s="38">
        <v>58000</v>
      </c>
      <c r="F106" t="s">
        <v>139</v>
      </c>
    </row>
    <row r="107" spans="1:6" x14ac:dyDescent="0.25">
      <c r="A107">
        <v>3224</v>
      </c>
      <c r="B107" t="s">
        <v>80</v>
      </c>
      <c r="E107" s="38">
        <v>15000</v>
      </c>
      <c r="F107" t="s">
        <v>139</v>
      </c>
    </row>
    <row r="108" spans="1:6" x14ac:dyDescent="0.25">
      <c r="A108">
        <v>3225</v>
      </c>
      <c r="B108" t="s">
        <v>81</v>
      </c>
      <c r="E108" s="38">
        <v>1000</v>
      </c>
      <c r="F108" t="s">
        <v>139</v>
      </c>
    </row>
    <row r="109" spans="1:6" x14ac:dyDescent="0.25">
      <c r="A109">
        <v>3227</v>
      </c>
      <c r="B109" t="s">
        <v>82</v>
      </c>
      <c r="E109" s="38">
        <v>2000</v>
      </c>
      <c r="F109" t="s">
        <v>139</v>
      </c>
    </row>
    <row r="110" spans="1:6" x14ac:dyDescent="0.25">
      <c r="A110" s="2">
        <v>323</v>
      </c>
      <c r="B110" s="2" t="s">
        <v>83</v>
      </c>
      <c r="C110" s="2"/>
      <c r="D110" s="2"/>
      <c r="E110" s="37">
        <f>SUM(E111:E119)</f>
        <v>72500</v>
      </c>
      <c r="F110" t="s">
        <v>139</v>
      </c>
    </row>
    <row r="111" spans="1:6" x14ac:dyDescent="0.25">
      <c r="A111">
        <v>3231</v>
      </c>
      <c r="B111" t="s">
        <v>84</v>
      </c>
      <c r="E111" s="38">
        <v>10000</v>
      </c>
      <c r="F111" t="s">
        <v>139</v>
      </c>
    </row>
    <row r="112" spans="1:6" x14ac:dyDescent="0.25">
      <c r="A112">
        <v>3232</v>
      </c>
      <c r="B112" t="s">
        <v>85</v>
      </c>
      <c r="E112" s="38">
        <v>25000</v>
      </c>
      <c r="F112" t="s">
        <v>139</v>
      </c>
    </row>
    <row r="113" spans="1:6" x14ac:dyDescent="0.25">
      <c r="A113">
        <v>3233</v>
      </c>
      <c r="B113" t="s">
        <v>86</v>
      </c>
      <c r="E113" s="38">
        <v>0</v>
      </c>
      <c r="F113" t="s">
        <v>139</v>
      </c>
    </row>
    <row r="114" spans="1:6" x14ac:dyDescent="0.25">
      <c r="A114">
        <v>3234</v>
      </c>
      <c r="B114" t="s">
        <v>87</v>
      </c>
      <c r="E114" s="38">
        <v>18500</v>
      </c>
      <c r="F114" t="s">
        <v>139</v>
      </c>
    </row>
    <row r="115" spans="1:6" x14ac:dyDescent="0.25">
      <c r="A115">
        <v>3235</v>
      </c>
      <c r="B115" t="s">
        <v>88</v>
      </c>
      <c r="E115" s="38">
        <v>4000</v>
      </c>
      <c r="F115" t="s">
        <v>139</v>
      </c>
    </row>
    <row r="116" spans="1:6" x14ac:dyDescent="0.25">
      <c r="A116">
        <v>3236</v>
      </c>
      <c r="B116" t="s">
        <v>89</v>
      </c>
      <c r="E116" s="38">
        <v>1000</v>
      </c>
      <c r="F116" t="s">
        <v>139</v>
      </c>
    </row>
    <row r="117" spans="1:6" x14ac:dyDescent="0.25">
      <c r="A117">
        <v>3237</v>
      </c>
      <c r="B117" t="s">
        <v>90</v>
      </c>
      <c r="E117" s="38">
        <v>1000</v>
      </c>
      <c r="F117" t="s">
        <v>139</v>
      </c>
    </row>
    <row r="118" spans="1:6" x14ac:dyDescent="0.25">
      <c r="A118">
        <v>3238</v>
      </c>
      <c r="B118" t="s">
        <v>91</v>
      </c>
      <c r="E118" s="38">
        <v>12000</v>
      </c>
      <c r="F118" t="s">
        <v>139</v>
      </c>
    </row>
    <row r="119" spans="1:6" x14ac:dyDescent="0.25">
      <c r="A119">
        <v>3239</v>
      </c>
      <c r="B119" t="s">
        <v>92</v>
      </c>
      <c r="E119" s="38">
        <v>1000</v>
      </c>
      <c r="F119" t="s">
        <v>139</v>
      </c>
    </row>
    <row r="120" spans="1:6" x14ac:dyDescent="0.25">
      <c r="A120" s="2">
        <v>329</v>
      </c>
      <c r="B120" s="2" t="s">
        <v>93</v>
      </c>
      <c r="C120" s="2"/>
      <c r="D120" s="2"/>
      <c r="E120" s="37">
        <f>SUM(E121:E125)</f>
        <v>16550</v>
      </c>
      <c r="F120" t="s">
        <v>139</v>
      </c>
    </row>
    <row r="121" spans="1:6" x14ac:dyDescent="0.25">
      <c r="A121">
        <v>3292</v>
      </c>
      <c r="B121" t="s">
        <v>94</v>
      </c>
      <c r="E121" s="38">
        <v>300</v>
      </c>
      <c r="F121" t="s">
        <v>139</v>
      </c>
    </row>
    <row r="122" spans="1:6" x14ac:dyDescent="0.25">
      <c r="A122">
        <v>3293</v>
      </c>
      <c r="B122" t="s">
        <v>95</v>
      </c>
      <c r="E122" s="38">
        <v>500</v>
      </c>
      <c r="F122" t="s">
        <v>139</v>
      </c>
    </row>
    <row r="123" spans="1:6" x14ac:dyDescent="0.25">
      <c r="A123">
        <v>3294</v>
      </c>
      <c r="B123" t="s">
        <v>96</v>
      </c>
      <c r="E123" s="38">
        <v>250</v>
      </c>
      <c r="F123" t="s">
        <v>139</v>
      </c>
    </row>
    <row r="124" spans="1:6" x14ac:dyDescent="0.25">
      <c r="A124">
        <v>3295</v>
      </c>
      <c r="B124" t="s">
        <v>97</v>
      </c>
      <c r="E124" s="38">
        <v>14500</v>
      </c>
      <c r="F124" t="s">
        <v>141</v>
      </c>
    </row>
    <row r="125" spans="1:6" x14ac:dyDescent="0.25">
      <c r="A125">
        <v>3299</v>
      </c>
      <c r="B125" t="s">
        <v>98</v>
      </c>
      <c r="E125" s="38">
        <v>1000</v>
      </c>
      <c r="F125" t="s">
        <v>139</v>
      </c>
    </row>
    <row r="126" spans="1:6" x14ac:dyDescent="0.25">
      <c r="A126" s="27">
        <v>34</v>
      </c>
      <c r="B126" s="27" t="s">
        <v>99</v>
      </c>
      <c r="C126" s="27"/>
      <c r="D126" s="27"/>
      <c r="E126" s="35">
        <f>SUM(E127:E128)</f>
        <v>50</v>
      </c>
      <c r="F126" t="s">
        <v>139</v>
      </c>
    </row>
    <row r="127" spans="1:6" x14ac:dyDescent="0.25">
      <c r="A127">
        <v>3431</v>
      </c>
      <c r="B127" t="s">
        <v>100</v>
      </c>
      <c r="E127" s="38">
        <v>0</v>
      </c>
      <c r="F127" t="s">
        <v>139</v>
      </c>
    </row>
    <row r="128" spans="1:6" x14ac:dyDescent="0.25">
      <c r="A128">
        <v>3433</v>
      </c>
      <c r="B128" t="s">
        <v>101</v>
      </c>
      <c r="E128" s="38">
        <v>50</v>
      </c>
      <c r="F128" t="s">
        <v>139</v>
      </c>
    </row>
    <row r="129" spans="1:6" x14ac:dyDescent="0.25">
      <c r="A129" s="27">
        <v>38</v>
      </c>
      <c r="B129" s="27" t="s">
        <v>102</v>
      </c>
      <c r="C129" s="27"/>
      <c r="D129" s="27"/>
      <c r="E129" s="35">
        <f>E130</f>
        <v>0</v>
      </c>
      <c r="F129" t="s">
        <v>139</v>
      </c>
    </row>
    <row r="130" spans="1:6" x14ac:dyDescent="0.25">
      <c r="A130">
        <v>38311</v>
      </c>
      <c r="B130" t="s">
        <v>103</v>
      </c>
      <c r="E130" s="38"/>
      <c r="F130" t="s">
        <v>139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104</v>
      </c>
      <c r="C132" s="39"/>
      <c r="D132" s="39"/>
      <c r="E132" s="40">
        <f>SUM(E133+E135)</f>
        <v>32000</v>
      </c>
    </row>
    <row r="133" spans="1:6" x14ac:dyDescent="0.25">
      <c r="A133" s="27">
        <v>41</v>
      </c>
      <c r="B133" s="27" t="s">
        <v>105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106</v>
      </c>
      <c r="E134" s="38">
        <v>0</v>
      </c>
    </row>
    <row r="135" spans="1:6" x14ac:dyDescent="0.25">
      <c r="A135" s="27">
        <v>42</v>
      </c>
      <c r="B135" s="27" t="s">
        <v>107</v>
      </c>
      <c r="C135" s="27"/>
      <c r="D135" s="27"/>
      <c r="E135" s="35">
        <f>SUM(E136+E138+E142)</f>
        <v>32000</v>
      </c>
      <c r="F135" t="s">
        <v>160</v>
      </c>
    </row>
    <row r="136" spans="1:6" x14ac:dyDescent="0.25">
      <c r="A136" s="50">
        <v>421</v>
      </c>
      <c r="B136" s="50" t="s">
        <v>134</v>
      </c>
      <c r="C136" s="50"/>
      <c r="D136" s="50"/>
      <c r="E136" s="51">
        <f>E137</f>
        <v>0</v>
      </c>
      <c r="F136" t="s">
        <v>138</v>
      </c>
    </row>
    <row r="137" spans="1:6" x14ac:dyDescent="0.25">
      <c r="A137" s="52">
        <v>42123</v>
      </c>
      <c r="B137" s="53" t="s">
        <v>135</v>
      </c>
      <c r="C137" s="53"/>
      <c r="D137" s="53"/>
      <c r="E137" s="54">
        <v>0</v>
      </c>
      <c r="F137" t="s">
        <v>138</v>
      </c>
    </row>
    <row r="138" spans="1:6" x14ac:dyDescent="0.25">
      <c r="A138" s="2">
        <v>422</v>
      </c>
      <c r="B138" s="2" t="s">
        <v>108</v>
      </c>
      <c r="C138" s="2"/>
      <c r="D138" s="2"/>
      <c r="E138" s="37">
        <f>SUM(E139:E140)</f>
        <v>32000</v>
      </c>
      <c r="F138" t="s">
        <v>139</v>
      </c>
    </row>
    <row r="139" spans="1:6" x14ac:dyDescent="0.25">
      <c r="A139">
        <v>42211</v>
      </c>
      <c r="B139" t="s">
        <v>129</v>
      </c>
      <c r="E139" s="38">
        <v>12000</v>
      </c>
      <c r="F139" t="s">
        <v>139</v>
      </c>
    </row>
    <row r="140" spans="1:6" x14ac:dyDescent="0.25">
      <c r="A140">
        <v>42219</v>
      </c>
      <c r="B140" t="s">
        <v>130</v>
      </c>
      <c r="E140" s="38">
        <v>20000</v>
      </c>
      <c r="F140" t="s">
        <v>139</v>
      </c>
    </row>
    <row r="141" spans="1:6" x14ac:dyDescent="0.25">
      <c r="A141" s="12">
        <v>42262</v>
      </c>
      <c r="B141" t="s">
        <v>109</v>
      </c>
      <c r="E141" s="19">
        <v>0</v>
      </c>
    </row>
    <row r="142" spans="1:6" x14ac:dyDescent="0.25">
      <c r="A142" s="2">
        <v>426</v>
      </c>
      <c r="B142" s="48" t="s">
        <v>136</v>
      </c>
      <c r="C142" s="48"/>
      <c r="D142" s="48"/>
      <c r="E142" s="37">
        <f>E143</f>
        <v>0</v>
      </c>
    </row>
    <row r="143" spans="1:6" x14ac:dyDescent="0.25">
      <c r="A143" s="12">
        <v>42641</v>
      </c>
      <c r="B143" t="s">
        <v>133</v>
      </c>
      <c r="E143" s="19">
        <v>0</v>
      </c>
    </row>
    <row r="144" spans="1:6" x14ac:dyDescent="0.25">
      <c r="A144" s="13"/>
      <c r="B144" s="13"/>
      <c r="C144" s="13"/>
      <c r="D144" s="13"/>
      <c r="E144" s="36"/>
    </row>
    <row r="145" spans="1:6" x14ac:dyDescent="0.25">
      <c r="A145" s="42" t="s">
        <v>110</v>
      </c>
      <c r="B145" s="42"/>
      <c r="C145" s="42"/>
      <c r="D145" s="42"/>
      <c r="E145" s="43">
        <f>SUM(E147+E156+E161+E167+E211)</f>
        <v>239215.96000000002</v>
      </c>
    </row>
    <row r="146" spans="1:6" x14ac:dyDescent="0.25">
      <c r="A146" s="62" t="s">
        <v>169</v>
      </c>
      <c r="B146" s="62"/>
      <c r="C146" s="62"/>
      <c r="D146" s="62"/>
      <c r="E146" s="70"/>
    </row>
    <row r="147" spans="1:6" x14ac:dyDescent="0.25">
      <c r="A147" s="44" t="s">
        <v>145</v>
      </c>
      <c r="B147" s="44"/>
      <c r="C147" s="44"/>
      <c r="D147" s="44"/>
      <c r="E147" s="46">
        <f>E148</f>
        <v>15000</v>
      </c>
      <c r="F147" t="s">
        <v>139</v>
      </c>
    </row>
    <row r="148" spans="1:6" x14ac:dyDescent="0.25">
      <c r="A148" s="2">
        <v>329</v>
      </c>
      <c r="B148" s="2" t="s">
        <v>111</v>
      </c>
      <c r="C148" s="2"/>
      <c r="D148" s="2"/>
      <c r="E148" s="45">
        <f>SUM(E149:E154)</f>
        <v>15000</v>
      </c>
    </row>
    <row r="149" spans="1:6" x14ac:dyDescent="0.25">
      <c r="A149" s="12">
        <v>32224</v>
      </c>
      <c r="B149" s="12" t="s">
        <v>155</v>
      </c>
      <c r="C149" s="12"/>
      <c r="D149" s="2"/>
      <c r="E149" s="45">
        <v>6000</v>
      </c>
    </row>
    <row r="150" spans="1:6" x14ac:dyDescent="0.25">
      <c r="A150" s="12">
        <v>32359</v>
      </c>
      <c r="B150" s="12" t="s">
        <v>156</v>
      </c>
      <c r="C150" s="12"/>
      <c r="D150" s="2"/>
      <c r="E150" s="45">
        <v>2500</v>
      </c>
    </row>
    <row r="151" spans="1:6" x14ac:dyDescent="0.25">
      <c r="A151" s="12">
        <v>32371</v>
      </c>
      <c r="B151" s="12" t="s">
        <v>177</v>
      </c>
      <c r="C151" s="12"/>
      <c r="D151" s="2"/>
      <c r="E151" s="45">
        <v>0</v>
      </c>
    </row>
    <row r="152" spans="1:6" x14ac:dyDescent="0.25">
      <c r="A152" s="12">
        <v>3239</v>
      </c>
      <c r="B152" s="12" t="s">
        <v>178</v>
      </c>
      <c r="C152" s="12"/>
      <c r="D152" s="2"/>
      <c r="E152" s="45">
        <v>5000</v>
      </c>
    </row>
    <row r="153" spans="1:6" x14ac:dyDescent="0.25">
      <c r="A153" s="12">
        <v>32411</v>
      </c>
      <c r="B153" s="12" t="s">
        <v>157</v>
      </c>
      <c r="C153" s="12"/>
      <c r="D153" s="2"/>
      <c r="E153" s="45">
        <v>1500</v>
      </c>
    </row>
    <row r="154" spans="1:6" x14ac:dyDescent="0.25">
      <c r="A154" s="12">
        <v>32999</v>
      </c>
      <c r="B154" s="12" t="s">
        <v>112</v>
      </c>
      <c r="C154" s="12"/>
      <c r="D154" s="12"/>
      <c r="E154" s="19">
        <v>0</v>
      </c>
    </row>
    <row r="155" spans="1:6" x14ac:dyDescent="0.25">
      <c r="A155" s="12"/>
      <c r="B155" s="12"/>
      <c r="C155" s="12"/>
      <c r="D155" s="12"/>
      <c r="E155" s="19"/>
    </row>
    <row r="156" spans="1:6" x14ac:dyDescent="0.25">
      <c r="A156" s="44" t="s">
        <v>146</v>
      </c>
      <c r="B156" s="44"/>
      <c r="C156" s="44"/>
      <c r="D156" s="44"/>
      <c r="E156" s="46">
        <f>SUM(E157+E159)</f>
        <v>1500</v>
      </c>
      <c r="F156" t="s">
        <v>139</v>
      </c>
    </row>
    <row r="157" spans="1:6" x14ac:dyDescent="0.25">
      <c r="A157" s="2">
        <v>311</v>
      </c>
      <c r="B157" s="2" t="s">
        <v>56</v>
      </c>
      <c r="C157" s="2"/>
      <c r="D157" s="2"/>
      <c r="E157" s="19">
        <f>E158</f>
        <v>1287.55</v>
      </c>
    </row>
    <row r="158" spans="1:6" x14ac:dyDescent="0.25">
      <c r="A158" s="12">
        <v>3111</v>
      </c>
      <c r="B158" s="12" t="s">
        <v>57</v>
      </c>
      <c r="C158" s="12"/>
      <c r="D158" s="12"/>
      <c r="E158" s="19">
        <v>1287.55</v>
      </c>
    </row>
    <row r="159" spans="1:6" x14ac:dyDescent="0.25">
      <c r="A159" s="2">
        <v>313</v>
      </c>
      <c r="B159" s="2" t="s">
        <v>67</v>
      </c>
      <c r="C159" s="2"/>
      <c r="D159" s="2"/>
      <c r="E159" s="19">
        <f>E160</f>
        <v>212.45</v>
      </c>
    </row>
    <row r="160" spans="1:6" x14ac:dyDescent="0.25">
      <c r="A160" s="12">
        <v>3132</v>
      </c>
      <c r="B160" s="12" t="s">
        <v>149</v>
      </c>
      <c r="C160" s="12"/>
      <c r="D160" s="12"/>
      <c r="E160" s="19">
        <v>212.45</v>
      </c>
    </row>
    <row r="161" spans="1:6" x14ac:dyDescent="0.25">
      <c r="A161" s="44" t="s">
        <v>147</v>
      </c>
      <c r="B161" s="44"/>
      <c r="C161" s="44"/>
      <c r="D161" s="44"/>
      <c r="E161" s="46">
        <f>SUM(E162+E164)</f>
        <v>44500</v>
      </c>
    </row>
    <row r="162" spans="1:6" x14ac:dyDescent="0.25">
      <c r="A162" s="2">
        <v>322</v>
      </c>
      <c r="B162" s="2" t="s">
        <v>113</v>
      </c>
      <c r="C162" s="2"/>
      <c r="D162" s="2"/>
      <c r="E162" s="37">
        <f>E163</f>
        <v>1500</v>
      </c>
      <c r="F162" t="s">
        <v>114</v>
      </c>
    </row>
    <row r="163" spans="1:6" x14ac:dyDescent="0.25">
      <c r="A163">
        <v>3221</v>
      </c>
      <c r="B163" t="s">
        <v>115</v>
      </c>
      <c r="E163" s="38">
        <v>1500</v>
      </c>
    </row>
    <row r="164" spans="1:6" x14ac:dyDescent="0.25">
      <c r="A164" s="2">
        <v>323</v>
      </c>
      <c r="B164" s="2" t="s">
        <v>83</v>
      </c>
      <c r="C164" s="2"/>
      <c r="D164" s="2"/>
      <c r="E164" s="37">
        <f>E165</f>
        <v>43000</v>
      </c>
      <c r="F164" t="s">
        <v>114</v>
      </c>
    </row>
    <row r="165" spans="1:6" x14ac:dyDescent="0.25">
      <c r="A165">
        <v>3237</v>
      </c>
      <c r="B165" t="s">
        <v>116</v>
      </c>
      <c r="E165" s="38">
        <v>43000</v>
      </c>
    </row>
    <row r="166" spans="1:6" x14ac:dyDescent="0.25">
      <c r="E166" s="38"/>
    </row>
    <row r="167" spans="1:6" x14ac:dyDescent="0.25">
      <c r="A167" s="44" t="s">
        <v>148</v>
      </c>
      <c r="B167" s="2"/>
      <c r="C167" s="47"/>
      <c r="D167" s="47"/>
      <c r="E167" s="46">
        <f>SUM(E169+E175+E182+E196+E198+E206)</f>
        <v>112289.08</v>
      </c>
    </row>
    <row r="168" spans="1:6" x14ac:dyDescent="0.25">
      <c r="E168" s="38"/>
    </row>
    <row r="169" spans="1:6" x14ac:dyDescent="0.25">
      <c r="A169" s="2">
        <v>321</v>
      </c>
      <c r="B169" s="2" t="s">
        <v>117</v>
      </c>
      <c r="C169" s="2"/>
      <c r="D169" s="2"/>
      <c r="E169" s="37">
        <f>SUM(E170:E174)</f>
        <v>19980</v>
      </c>
    </row>
    <row r="170" spans="1:6" x14ac:dyDescent="0.25">
      <c r="A170" s="12">
        <v>3211</v>
      </c>
      <c r="B170" s="12" t="s">
        <v>119</v>
      </c>
      <c r="C170" s="12"/>
      <c r="D170" s="12"/>
      <c r="E170" s="19">
        <v>200</v>
      </c>
      <c r="F170" s="63" t="s">
        <v>187</v>
      </c>
    </row>
    <row r="171" spans="1:6" x14ac:dyDescent="0.25">
      <c r="A171">
        <v>3211</v>
      </c>
      <c r="B171" t="s">
        <v>119</v>
      </c>
      <c r="E171" s="38">
        <v>16000</v>
      </c>
      <c r="F171" t="s">
        <v>122</v>
      </c>
    </row>
    <row r="172" spans="1:6" x14ac:dyDescent="0.25">
      <c r="A172">
        <v>3211</v>
      </c>
      <c r="B172" t="s">
        <v>119</v>
      </c>
      <c r="E172" s="38">
        <v>2000</v>
      </c>
      <c r="F172" t="s">
        <v>154</v>
      </c>
    </row>
    <row r="173" spans="1:6" x14ac:dyDescent="0.25">
      <c r="A173">
        <v>3214</v>
      </c>
      <c r="B173" t="s">
        <v>170</v>
      </c>
      <c r="E173" s="38">
        <v>1000</v>
      </c>
      <c r="F173" t="s">
        <v>171</v>
      </c>
    </row>
    <row r="174" spans="1:6" x14ac:dyDescent="0.25">
      <c r="A174">
        <v>3214</v>
      </c>
      <c r="B174" t="s">
        <v>170</v>
      </c>
      <c r="E174" s="38">
        <v>780</v>
      </c>
      <c r="F174" t="s">
        <v>187</v>
      </c>
    </row>
    <row r="175" spans="1:6" x14ac:dyDescent="0.25">
      <c r="A175" s="48">
        <v>322</v>
      </c>
      <c r="B175" s="48" t="s">
        <v>158</v>
      </c>
      <c r="E175" s="49">
        <f>SUM(E176:E181)</f>
        <v>19128.95</v>
      </c>
    </row>
    <row r="176" spans="1:6" x14ac:dyDescent="0.25">
      <c r="A176" s="63">
        <v>3221</v>
      </c>
      <c r="B176" s="63" t="s">
        <v>161</v>
      </c>
      <c r="C176" s="63"/>
      <c r="D176" s="63"/>
      <c r="E176" s="71">
        <v>2500</v>
      </c>
      <c r="F176" t="s">
        <v>120</v>
      </c>
    </row>
    <row r="177" spans="1:6" x14ac:dyDescent="0.25">
      <c r="A177" s="63">
        <v>3221</v>
      </c>
      <c r="B177" s="63" t="s">
        <v>161</v>
      </c>
      <c r="C177" s="63"/>
      <c r="D177" s="63"/>
      <c r="E177" s="71">
        <v>648.52</v>
      </c>
      <c r="F177" t="s">
        <v>188</v>
      </c>
    </row>
    <row r="178" spans="1:6" x14ac:dyDescent="0.25">
      <c r="A178" s="63">
        <v>32224</v>
      </c>
      <c r="B178" s="63" t="s">
        <v>159</v>
      </c>
      <c r="C178" s="63"/>
      <c r="D178" s="63"/>
      <c r="E178" s="71">
        <v>12000</v>
      </c>
      <c r="F178" t="s">
        <v>122</v>
      </c>
    </row>
    <row r="179" spans="1:6" x14ac:dyDescent="0.25">
      <c r="A179" s="63">
        <v>32224</v>
      </c>
      <c r="B179" s="63" t="s">
        <v>159</v>
      </c>
      <c r="C179" s="63"/>
      <c r="D179" s="63"/>
      <c r="E179" s="71">
        <v>1.06</v>
      </c>
      <c r="F179" t="s">
        <v>189</v>
      </c>
    </row>
    <row r="180" spans="1:6" x14ac:dyDescent="0.25">
      <c r="A180" s="63">
        <v>32224</v>
      </c>
      <c r="B180" s="63" t="s">
        <v>159</v>
      </c>
      <c r="C180" s="63"/>
      <c r="D180" s="63"/>
      <c r="E180" s="71">
        <v>979.37</v>
      </c>
      <c r="F180" t="s">
        <v>187</v>
      </c>
    </row>
    <row r="181" spans="1:6" x14ac:dyDescent="0.25">
      <c r="A181">
        <v>32224</v>
      </c>
      <c r="B181" t="s">
        <v>159</v>
      </c>
      <c r="E181" s="38">
        <v>3000</v>
      </c>
      <c r="F181" t="s">
        <v>114</v>
      </c>
    </row>
    <row r="182" spans="1:6" x14ac:dyDescent="0.25">
      <c r="A182" s="2">
        <v>323</v>
      </c>
      <c r="B182" s="2" t="s">
        <v>83</v>
      </c>
      <c r="C182" s="2"/>
      <c r="D182" s="2"/>
      <c r="E182" s="37">
        <f>SUM(E183:E195)</f>
        <v>50000</v>
      </c>
    </row>
    <row r="183" spans="1:6" x14ac:dyDescent="0.25">
      <c r="A183" s="12">
        <v>3233</v>
      </c>
      <c r="B183" s="12" t="s">
        <v>172</v>
      </c>
      <c r="C183" s="12"/>
      <c r="D183" s="12"/>
      <c r="E183" s="19">
        <v>0</v>
      </c>
      <c r="F183" t="s">
        <v>171</v>
      </c>
    </row>
    <row r="184" spans="1:6" x14ac:dyDescent="0.25">
      <c r="A184">
        <v>3235</v>
      </c>
      <c r="B184" t="s">
        <v>121</v>
      </c>
      <c r="E184" s="38">
        <v>16000</v>
      </c>
      <c r="F184" t="s">
        <v>118</v>
      </c>
    </row>
    <row r="185" spans="1:6" x14ac:dyDescent="0.25">
      <c r="A185">
        <v>3235</v>
      </c>
      <c r="B185" t="s">
        <v>121</v>
      </c>
      <c r="E185" s="38">
        <v>0</v>
      </c>
      <c r="F185" t="s">
        <v>114</v>
      </c>
    </row>
    <row r="186" spans="1:6" x14ac:dyDescent="0.25">
      <c r="A186">
        <v>3235</v>
      </c>
      <c r="B186" t="s">
        <v>121</v>
      </c>
      <c r="E186" s="38">
        <v>0</v>
      </c>
      <c r="F186" t="s">
        <v>122</v>
      </c>
    </row>
    <row r="187" spans="1:6" x14ac:dyDescent="0.25">
      <c r="A187">
        <v>3237</v>
      </c>
      <c r="B187" t="s">
        <v>123</v>
      </c>
      <c r="E187" s="38">
        <v>0</v>
      </c>
      <c r="F187" t="s">
        <v>114</v>
      </c>
    </row>
    <row r="188" spans="1:6" x14ac:dyDescent="0.25">
      <c r="A188">
        <v>3237</v>
      </c>
      <c r="B188" t="s">
        <v>123</v>
      </c>
      <c r="E188" s="38">
        <v>9000</v>
      </c>
      <c r="F188" t="s">
        <v>122</v>
      </c>
    </row>
    <row r="189" spans="1:6" x14ac:dyDescent="0.25">
      <c r="A189">
        <v>3237</v>
      </c>
      <c r="B189" t="s">
        <v>123</v>
      </c>
      <c r="E189" s="38">
        <v>0</v>
      </c>
      <c r="F189" t="s">
        <v>137</v>
      </c>
    </row>
    <row r="190" spans="1:6" x14ac:dyDescent="0.25">
      <c r="A190">
        <v>3239</v>
      </c>
      <c r="B190" t="s">
        <v>124</v>
      </c>
      <c r="E190" s="38">
        <v>3000</v>
      </c>
      <c r="F190" t="s">
        <v>190</v>
      </c>
    </row>
    <row r="191" spans="1:6" x14ac:dyDescent="0.25">
      <c r="A191">
        <v>3239</v>
      </c>
      <c r="B191" t="s">
        <v>124</v>
      </c>
      <c r="E191" s="38">
        <v>5000</v>
      </c>
      <c r="F191" t="s">
        <v>187</v>
      </c>
    </row>
    <row r="192" spans="1:6" x14ac:dyDescent="0.25">
      <c r="A192">
        <v>3239</v>
      </c>
      <c r="B192" t="s">
        <v>124</v>
      </c>
      <c r="E192" s="38">
        <v>5000</v>
      </c>
      <c r="F192" t="s">
        <v>118</v>
      </c>
    </row>
    <row r="193" spans="1:8" x14ac:dyDescent="0.25">
      <c r="A193">
        <v>3239</v>
      </c>
      <c r="B193" t="s">
        <v>124</v>
      </c>
      <c r="E193" s="38">
        <v>4000</v>
      </c>
      <c r="F193" t="s">
        <v>114</v>
      </c>
    </row>
    <row r="194" spans="1:8" x14ac:dyDescent="0.25">
      <c r="A194">
        <v>3239</v>
      </c>
      <c r="B194" t="s">
        <v>124</v>
      </c>
      <c r="E194" s="38">
        <v>8000</v>
      </c>
      <c r="F194" t="s">
        <v>122</v>
      </c>
    </row>
    <row r="195" spans="1:8" x14ac:dyDescent="0.25">
      <c r="A195">
        <v>3239</v>
      </c>
      <c r="B195" t="s">
        <v>124</v>
      </c>
      <c r="E195" s="38">
        <v>0</v>
      </c>
      <c r="F195" t="s">
        <v>137</v>
      </c>
    </row>
    <row r="196" spans="1:8" x14ac:dyDescent="0.25">
      <c r="A196" s="48">
        <v>324</v>
      </c>
      <c r="B196" s="48" t="s">
        <v>131</v>
      </c>
      <c r="C196" s="48"/>
      <c r="D196" s="48"/>
      <c r="E196" s="49">
        <f>SUM(E197:E197)</f>
        <v>0</v>
      </c>
      <c r="F196" s="48"/>
    </row>
    <row r="197" spans="1:8" x14ac:dyDescent="0.25">
      <c r="A197">
        <v>32411</v>
      </c>
      <c r="B197" t="s">
        <v>132</v>
      </c>
      <c r="E197" s="38">
        <v>0</v>
      </c>
      <c r="F197" t="s">
        <v>114</v>
      </c>
    </row>
    <row r="198" spans="1:8" x14ac:dyDescent="0.25">
      <c r="A198" s="2">
        <v>329</v>
      </c>
      <c r="B198" s="2" t="s">
        <v>126</v>
      </c>
      <c r="C198" s="2"/>
      <c r="D198" s="2"/>
      <c r="E198" s="37">
        <f>SUM(E199:E205)</f>
        <v>23180.13</v>
      </c>
    </row>
    <row r="199" spans="1:8" x14ac:dyDescent="0.25">
      <c r="A199" s="12">
        <v>3293</v>
      </c>
      <c r="B199" s="12" t="s">
        <v>173</v>
      </c>
      <c r="C199" s="12"/>
      <c r="D199" s="12"/>
      <c r="E199" s="19">
        <v>0</v>
      </c>
      <c r="F199" t="s">
        <v>137</v>
      </c>
    </row>
    <row r="200" spans="1:8" x14ac:dyDescent="0.25">
      <c r="A200" s="12">
        <v>3294</v>
      </c>
      <c r="B200" s="12" t="s">
        <v>179</v>
      </c>
      <c r="C200" s="12"/>
      <c r="D200" s="12"/>
      <c r="E200" s="19">
        <v>100</v>
      </c>
      <c r="F200" t="s">
        <v>187</v>
      </c>
    </row>
    <row r="201" spans="1:8" x14ac:dyDescent="0.25">
      <c r="A201">
        <v>3299</v>
      </c>
      <c r="B201" t="s">
        <v>127</v>
      </c>
      <c r="E201" s="38">
        <v>0</v>
      </c>
      <c r="F201" t="s">
        <v>120</v>
      </c>
    </row>
    <row r="202" spans="1:8" x14ac:dyDescent="0.25">
      <c r="A202">
        <v>3299</v>
      </c>
      <c r="B202" t="s">
        <v>127</v>
      </c>
      <c r="E202" s="38">
        <v>5000</v>
      </c>
      <c r="F202" t="s">
        <v>118</v>
      </c>
    </row>
    <row r="203" spans="1:8" x14ac:dyDescent="0.25">
      <c r="A203">
        <v>3299</v>
      </c>
      <c r="B203" t="s">
        <v>127</v>
      </c>
      <c r="E203" s="38">
        <v>16000</v>
      </c>
      <c r="F203" t="s">
        <v>114</v>
      </c>
    </row>
    <row r="204" spans="1:8" x14ac:dyDescent="0.25">
      <c r="A204">
        <v>3299</v>
      </c>
      <c r="B204" t="s">
        <v>127</v>
      </c>
      <c r="E204" s="38">
        <v>80.13</v>
      </c>
      <c r="F204" t="s">
        <v>191</v>
      </c>
    </row>
    <row r="205" spans="1:8" x14ac:dyDescent="0.25">
      <c r="A205">
        <v>3299</v>
      </c>
      <c r="B205" t="s">
        <v>127</v>
      </c>
      <c r="E205" s="38">
        <v>2000</v>
      </c>
      <c r="F205" t="s">
        <v>122</v>
      </c>
    </row>
    <row r="206" spans="1:8" x14ac:dyDescent="0.25">
      <c r="A206" s="2">
        <v>422</v>
      </c>
      <c r="B206" s="2" t="s">
        <v>108</v>
      </c>
      <c r="C206" s="2"/>
      <c r="D206" s="2"/>
      <c r="E206" s="37">
        <f>SUM(E207:E209)</f>
        <v>0</v>
      </c>
      <c r="F206" s="2"/>
      <c r="H206" s="2"/>
    </row>
    <row r="207" spans="1:8" x14ac:dyDescent="0.25">
      <c r="A207">
        <v>4221</v>
      </c>
      <c r="B207" t="s">
        <v>128</v>
      </c>
      <c r="E207" s="38">
        <v>0</v>
      </c>
      <c r="F207" t="s">
        <v>125</v>
      </c>
    </row>
    <row r="208" spans="1:8" x14ac:dyDescent="0.25">
      <c r="A208">
        <v>4221</v>
      </c>
      <c r="B208" t="s">
        <v>128</v>
      </c>
      <c r="E208" s="38">
        <v>0</v>
      </c>
      <c r="F208" t="s">
        <v>120</v>
      </c>
    </row>
    <row r="209" spans="1:6" x14ac:dyDescent="0.25">
      <c r="A209">
        <v>42273</v>
      </c>
      <c r="B209" t="s">
        <v>174</v>
      </c>
      <c r="E209" s="38">
        <v>0</v>
      </c>
      <c r="F209" t="s">
        <v>137</v>
      </c>
    </row>
    <row r="210" spans="1:6" x14ac:dyDescent="0.25">
      <c r="E210" s="38"/>
    </row>
    <row r="211" spans="1:6" x14ac:dyDescent="0.25">
      <c r="A211" s="75" t="s">
        <v>192</v>
      </c>
      <c r="B211" s="75"/>
      <c r="C211" s="75"/>
      <c r="D211" s="75"/>
      <c r="E211" s="49">
        <f>SUM(E213+E215+E217+E219)</f>
        <v>65926.880000000005</v>
      </c>
    </row>
    <row r="213" spans="1:6" x14ac:dyDescent="0.25">
      <c r="A213" s="48">
        <v>311</v>
      </c>
      <c r="B213" s="48" t="s">
        <v>193</v>
      </c>
      <c r="C213" s="48"/>
      <c r="D213" s="48"/>
      <c r="E213" s="49">
        <f>E214</f>
        <v>34375</v>
      </c>
      <c r="F213" t="s">
        <v>138</v>
      </c>
    </row>
    <row r="214" spans="1:6" x14ac:dyDescent="0.25">
      <c r="A214">
        <v>3111</v>
      </c>
      <c r="B214" t="s">
        <v>193</v>
      </c>
      <c r="E214" s="38">
        <v>34375</v>
      </c>
      <c r="F214" t="s">
        <v>138</v>
      </c>
    </row>
    <row r="215" spans="1:6" x14ac:dyDescent="0.25">
      <c r="A215" s="48">
        <v>312</v>
      </c>
      <c r="B215" s="48" t="s">
        <v>60</v>
      </c>
      <c r="C215" s="48"/>
      <c r="D215" s="48"/>
      <c r="E215" s="49">
        <f>E216</f>
        <v>3000</v>
      </c>
      <c r="F215" t="s">
        <v>139</v>
      </c>
    </row>
    <row r="216" spans="1:6" x14ac:dyDescent="0.25">
      <c r="A216">
        <v>3121</v>
      </c>
      <c r="B216" t="s">
        <v>194</v>
      </c>
      <c r="E216" s="38">
        <v>3000</v>
      </c>
      <c r="F216" t="s">
        <v>139</v>
      </c>
    </row>
    <row r="217" spans="1:6" x14ac:dyDescent="0.25">
      <c r="A217" s="48">
        <v>313</v>
      </c>
      <c r="B217" s="48" t="s">
        <v>67</v>
      </c>
      <c r="C217" s="48"/>
      <c r="D217" s="48"/>
      <c r="E217" s="49">
        <f>E218</f>
        <v>5671.88</v>
      </c>
      <c r="F217" s="48" t="s">
        <v>139</v>
      </c>
    </row>
    <row r="218" spans="1:6" x14ac:dyDescent="0.25">
      <c r="A218">
        <v>3132</v>
      </c>
      <c r="B218" t="s">
        <v>195</v>
      </c>
      <c r="E218" s="38">
        <v>5671.88</v>
      </c>
      <c r="F218" t="s">
        <v>139</v>
      </c>
    </row>
    <row r="219" spans="1:6" x14ac:dyDescent="0.25">
      <c r="A219" s="48">
        <v>321</v>
      </c>
      <c r="B219" s="48" t="s">
        <v>196</v>
      </c>
      <c r="C219" s="48"/>
      <c r="D219" s="48"/>
      <c r="E219" s="49">
        <f>E220</f>
        <v>22880</v>
      </c>
      <c r="F219" t="s">
        <v>139</v>
      </c>
    </row>
    <row r="220" spans="1:6" x14ac:dyDescent="0.25">
      <c r="A220">
        <v>3212</v>
      </c>
      <c r="B220" t="s">
        <v>197</v>
      </c>
      <c r="E220" s="38">
        <v>22880</v>
      </c>
      <c r="F220" t="s">
        <v>139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workbookViewId="0">
      <selection activeCell="G41" sqref="G41"/>
    </sheetView>
  </sheetViews>
  <sheetFormatPr defaultRowHeight="15" x14ac:dyDescent="0.25"/>
  <sheetData>
    <row r="1" spans="1:9" x14ac:dyDescent="0.25">
      <c r="A1" s="48" t="s">
        <v>198</v>
      </c>
      <c r="B1" s="48"/>
      <c r="C1" s="48"/>
    </row>
    <row r="3" spans="1:9" x14ac:dyDescent="0.25">
      <c r="A3" t="s">
        <v>165</v>
      </c>
      <c r="E3" s="65"/>
      <c r="F3" s="64"/>
    </row>
    <row r="4" spans="1:9" x14ac:dyDescent="0.25">
      <c r="A4" s="68" t="s">
        <v>164</v>
      </c>
      <c r="B4" s="1"/>
      <c r="C4" s="1"/>
      <c r="D4" s="2"/>
      <c r="E4" s="3"/>
    </row>
    <row r="5" spans="1:9" x14ac:dyDescent="0.25">
      <c r="A5" s="68" t="s">
        <v>175</v>
      </c>
      <c r="B5" s="1"/>
      <c r="C5" s="1"/>
      <c r="D5" s="2"/>
      <c r="E5" s="3"/>
    </row>
    <row r="6" spans="1:9" x14ac:dyDescent="0.25">
      <c r="A6" s="68" t="s">
        <v>166</v>
      </c>
      <c r="B6" s="1"/>
      <c r="C6" s="1"/>
      <c r="D6" s="2"/>
      <c r="E6" s="3"/>
    </row>
    <row r="7" spans="1:9" x14ac:dyDescent="0.25">
      <c r="A7" s="68" t="s">
        <v>169</v>
      </c>
      <c r="B7" s="1"/>
      <c r="C7" s="1"/>
      <c r="D7" s="2"/>
      <c r="E7" s="3"/>
    </row>
    <row r="8" spans="1:9" x14ac:dyDescent="0.25">
      <c r="A8" s="68"/>
      <c r="B8" s="1"/>
      <c r="C8" s="1"/>
      <c r="D8" s="2"/>
      <c r="E8" s="3" t="s">
        <v>181</v>
      </c>
      <c r="F8" t="s">
        <v>162</v>
      </c>
    </row>
    <row r="9" spans="1:9" x14ac:dyDescent="0.25">
      <c r="A9" s="4">
        <v>6</v>
      </c>
      <c r="B9" s="4" t="s">
        <v>0</v>
      </c>
      <c r="C9" s="4"/>
      <c r="D9" s="5"/>
      <c r="E9" s="76">
        <f>SUM(E11+E18+E20+E24+E27+E32+E74-E75)</f>
        <v>4815038.129999999</v>
      </c>
      <c r="F9" s="7"/>
      <c r="G9" s="8"/>
      <c r="H9" s="7"/>
    </row>
    <row r="10" spans="1:9" x14ac:dyDescent="0.25">
      <c r="A10" s="9"/>
      <c r="B10" s="9"/>
      <c r="C10" s="9"/>
      <c r="D10" s="10"/>
      <c r="E10" s="77"/>
      <c r="F10" s="12"/>
      <c r="H10" s="12"/>
    </row>
    <row r="11" spans="1:9" x14ac:dyDescent="0.25">
      <c r="A11" s="9">
        <v>636</v>
      </c>
      <c r="B11" s="9" t="s">
        <v>1</v>
      </c>
      <c r="C11" s="9"/>
      <c r="D11" s="10"/>
      <c r="E11" s="77">
        <f>SUM(E12:E17)</f>
        <v>4118378.28</v>
      </c>
      <c r="F11" s="12"/>
      <c r="H11" s="12"/>
    </row>
    <row r="12" spans="1:9" x14ac:dyDescent="0.25">
      <c r="A12" s="7">
        <v>63613</v>
      </c>
      <c r="B12" s="7" t="s">
        <v>140</v>
      </c>
      <c r="C12" s="13"/>
      <c r="D12" s="14"/>
      <c r="E12" s="78">
        <v>72934.73</v>
      </c>
      <c r="F12" s="12" t="s">
        <v>114</v>
      </c>
      <c r="G12">
        <v>5434.73</v>
      </c>
      <c r="H12" s="12"/>
    </row>
    <row r="13" spans="1:9" x14ac:dyDescent="0.25">
      <c r="A13" s="7">
        <v>63612</v>
      </c>
      <c r="B13" s="7" t="s">
        <v>153</v>
      </c>
      <c r="C13" s="13"/>
      <c r="D13" s="14"/>
      <c r="E13" s="78">
        <v>2000</v>
      </c>
      <c r="F13" s="12" t="s">
        <v>137</v>
      </c>
      <c r="H13" s="12"/>
    </row>
    <row r="14" spans="1:9" x14ac:dyDescent="0.25">
      <c r="A14" s="7">
        <v>63612</v>
      </c>
      <c r="B14" s="7" t="s">
        <v>152</v>
      </c>
      <c r="C14" s="13"/>
      <c r="D14" s="14"/>
      <c r="E14" s="78">
        <v>3931232.86</v>
      </c>
      <c r="F14" s="12" t="s">
        <v>137</v>
      </c>
      <c r="H14" s="12"/>
    </row>
    <row r="15" spans="1:9" x14ac:dyDescent="0.25">
      <c r="A15" s="12">
        <v>636122</v>
      </c>
      <c r="B15" s="12" t="s">
        <v>151</v>
      </c>
      <c r="C15" s="2"/>
      <c r="D15" s="16"/>
      <c r="E15" s="78">
        <v>98710.69</v>
      </c>
      <c r="F15" s="12" t="s">
        <v>137</v>
      </c>
      <c r="G15" t="s">
        <v>206</v>
      </c>
      <c r="H15" s="50"/>
      <c r="I15" s="50"/>
    </row>
    <row r="16" spans="1:9" x14ac:dyDescent="0.25">
      <c r="A16" s="12">
        <v>636121</v>
      </c>
      <c r="B16" s="12" t="s">
        <v>150</v>
      </c>
      <c r="C16" s="2"/>
      <c r="D16" s="16"/>
      <c r="E16" s="78">
        <v>13500</v>
      </c>
      <c r="F16" s="12" t="s">
        <v>137</v>
      </c>
      <c r="H16" s="50"/>
      <c r="I16" s="50"/>
    </row>
    <row r="17" spans="1:9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9" x14ac:dyDescent="0.25">
      <c r="A18" s="56">
        <v>639</v>
      </c>
      <c r="B18" s="56" t="s">
        <v>182</v>
      </c>
      <c r="C18" s="56"/>
      <c r="D18" s="57"/>
      <c r="E18" s="80">
        <f>E19</f>
        <v>0</v>
      </c>
      <c r="F18" s="56"/>
      <c r="G18" s="52"/>
      <c r="H18" s="53"/>
      <c r="I18" s="52"/>
    </row>
    <row r="19" spans="1:9" x14ac:dyDescent="0.25">
      <c r="A19" s="12">
        <v>63931</v>
      </c>
      <c r="B19" s="12" t="s">
        <v>183</v>
      </c>
      <c r="C19" s="12"/>
      <c r="D19" s="17"/>
      <c r="E19" s="79">
        <v>0</v>
      </c>
      <c r="F19" s="12" t="s">
        <v>138</v>
      </c>
      <c r="H19" s="12"/>
    </row>
    <row r="20" spans="1:9" x14ac:dyDescent="0.25">
      <c r="A20" s="9">
        <v>652</v>
      </c>
      <c r="B20" s="9" t="s">
        <v>3</v>
      </c>
      <c r="C20" s="9"/>
      <c r="D20" s="9"/>
      <c r="E20" s="81">
        <f>SUM(E21:E23)</f>
        <v>26000</v>
      </c>
      <c r="F20" s="12"/>
      <c r="H20" s="12"/>
    </row>
    <row r="21" spans="1:9" x14ac:dyDescent="0.25">
      <c r="A21" s="12">
        <v>65264</v>
      </c>
      <c r="B21" s="12" t="s">
        <v>4</v>
      </c>
      <c r="C21" s="12"/>
      <c r="D21" s="12"/>
      <c r="E21" s="82">
        <v>26000</v>
      </c>
      <c r="F21" s="12" t="s">
        <v>118</v>
      </c>
      <c r="H21" s="12"/>
    </row>
    <row r="22" spans="1:9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9" x14ac:dyDescent="0.25">
      <c r="A23" s="12">
        <v>65281</v>
      </c>
      <c r="B23" s="12" t="s">
        <v>142</v>
      </c>
      <c r="C23" s="12"/>
      <c r="D23" s="12"/>
      <c r="E23" s="82"/>
      <c r="F23" s="12"/>
      <c r="H23" s="12"/>
    </row>
    <row r="24" spans="1:9" x14ac:dyDescent="0.25">
      <c r="A24" s="9">
        <v>661</v>
      </c>
      <c r="B24" s="9" t="s">
        <v>6</v>
      </c>
      <c r="C24" s="9"/>
      <c r="D24" s="20"/>
      <c r="E24" s="83">
        <f>SUM(E25+E26)</f>
        <v>6500</v>
      </c>
      <c r="F24" s="12"/>
      <c r="H24" s="12"/>
    </row>
    <row r="25" spans="1:9" x14ac:dyDescent="0.25">
      <c r="A25" s="66">
        <v>66141</v>
      </c>
      <c r="B25" s="66" t="s">
        <v>163</v>
      </c>
      <c r="C25" s="66"/>
      <c r="D25" s="66"/>
      <c r="E25" s="84">
        <v>4000</v>
      </c>
      <c r="F25" s="12" t="s">
        <v>120</v>
      </c>
      <c r="H25" s="12"/>
    </row>
    <row r="26" spans="1:9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9" x14ac:dyDescent="0.25">
      <c r="A27" s="9">
        <v>663</v>
      </c>
      <c r="B27" s="9" t="s">
        <v>7</v>
      </c>
      <c r="C27" s="20"/>
      <c r="D27" s="20"/>
      <c r="E27" s="86">
        <f>SUM(E28:E31)</f>
        <v>47000</v>
      </c>
      <c r="F27" s="12"/>
      <c r="H27" s="12"/>
    </row>
    <row r="28" spans="1:9" x14ac:dyDescent="0.25">
      <c r="A28" s="7">
        <v>66311</v>
      </c>
      <c r="B28" s="7" t="s">
        <v>8</v>
      </c>
      <c r="C28" s="7"/>
      <c r="D28" s="7"/>
      <c r="E28" s="87">
        <v>3000</v>
      </c>
      <c r="F28" s="12" t="s">
        <v>122</v>
      </c>
      <c r="H28" s="12"/>
    </row>
    <row r="29" spans="1:9" x14ac:dyDescent="0.25">
      <c r="A29" s="7">
        <v>63612</v>
      </c>
      <c r="B29" s="7" t="s">
        <v>176</v>
      </c>
      <c r="C29" s="7"/>
      <c r="D29" s="7"/>
      <c r="E29" s="87">
        <v>15000</v>
      </c>
      <c r="F29" s="12" t="s">
        <v>122</v>
      </c>
      <c r="H29" s="12"/>
    </row>
    <row r="30" spans="1:9" x14ac:dyDescent="0.25">
      <c r="A30" s="7">
        <v>66313</v>
      </c>
      <c r="B30" s="7" t="s">
        <v>9</v>
      </c>
      <c r="C30" s="7"/>
      <c r="D30" s="7"/>
      <c r="E30" s="87">
        <v>29000</v>
      </c>
      <c r="F30" s="12" t="s">
        <v>122</v>
      </c>
      <c r="H30" s="12"/>
    </row>
    <row r="31" spans="1:9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9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480499.34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448499.34</v>
      </c>
      <c r="F33" s="12"/>
      <c r="H33" s="12"/>
    </row>
    <row r="34" spans="1:8" x14ac:dyDescent="0.25">
      <c r="A34" s="66">
        <v>671111</v>
      </c>
      <c r="B34" s="66" t="s">
        <v>185</v>
      </c>
      <c r="C34" s="73"/>
      <c r="D34" s="72"/>
      <c r="E34" s="89">
        <v>44233.599999999999</v>
      </c>
      <c r="F34" s="12" t="s">
        <v>139</v>
      </c>
      <c r="G34" t="s">
        <v>200</v>
      </c>
      <c r="H34" s="12"/>
    </row>
    <row r="35" spans="1:8" x14ac:dyDescent="0.25">
      <c r="A35" s="66">
        <v>671112</v>
      </c>
      <c r="B35" s="66" t="s">
        <v>186</v>
      </c>
      <c r="C35" s="73"/>
      <c r="D35" s="72"/>
      <c r="E35" s="89">
        <v>3000</v>
      </c>
      <c r="F35" s="12" t="s">
        <v>139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92299</v>
      </c>
      <c r="F36" s="12" t="s">
        <v>139</v>
      </c>
      <c r="G36">
        <v>2299</v>
      </c>
      <c r="H36" s="12"/>
    </row>
    <row r="37" spans="1:8" x14ac:dyDescent="0.25">
      <c r="A37" s="12">
        <v>671115</v>
      </c>
      <c r="B37" s="12" t="s">
        <v>184</v>
      </c>
      <c r="C37" s="12"/>
      <c r="D37" s="12"/>
      <c r="E37" s="82">
        <v>23296</v>
      </c>
      <c r="F37" s="12"/>
      <c r="G37">
        <v>416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13000</v>
      </c>
      <c r="F38" s="12" t="s">
        <v>139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139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28936.36</v>
      </c>
      <c r="F40" s="12" t="s">
        <v>139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139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2000</v>
      </c>
      <c r="F42" s="12" t="s">
        <v>139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139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139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10000</v>
      </c>
      <c r="F45" s="12" t="s">
        <v>139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25000</v>
      </c>
      <c r="F46" s="12" t="s">
        <v>139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0</v>
      </c>
      <c r="F47" s="12" t="s">
        <v>139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18500</v>
      </c>
      <c r="F48" s="12" t="s">
        <v>139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139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1000</v>
      </c>
      <c r="F50" s="12" t="s">
        <v>139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1000</v>
      </c>
      <c r="F51" s="12" t="s">
        <v>139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12012.5</v>
      </c>
      <c r="F52" s="12" t="s">
        <v>139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139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15000</v>
      </c>
      <c r="F54" s="12" t="s">
        <v>139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1000</v>
      </c>
      <c r="F55" s="12" t="s">
        <v>139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139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500</v>
      </c>
      <c r="F57" s="12" t="s">
        <v>139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139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139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1121.8800000000001</v>
      </c>
      <c r="F60" s="12" t="s">
        <v>139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139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139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58000</v>
      </c>
      <c r="F63" s="12" t="s">
        <v>139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27000</v>
      </c>
      <c r="F64" s="12" t="s">
        <v>139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1500</v>
      </c>
      <c r="F65" s="12" t="s">
        <v>139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15000</v>
      </c>
      <c r="F66" s="12" t="s">
        <v>139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1500</v>
      </c>
      <c r="F67" s="12" t="s">
        <v>139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50</v>
      </c>
      <c r="F68" s="12" t="s">
        <v>139</v>
      </c>
      <c r="H68" s="12"/>
    </row>
    <row r="69" spans="1:8" x14ac:dyDescent="0.25">
      <c r="A69" s="12">
        <v>671147</v>
      </c>
      <c r="B69" s="12" t="s">
        <v>143</v>
      </c>
      <c r="C69" s="12"/>
      <c r="D69" s="17"/>
      <c r="E69" s="85">
        <v>27000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SUM(E71:E73)</f>
        <v>32000</v>
      </c>
      <c r="F70" s="12" t="s">
        <v>139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32000</v>
      </c>
      <c r="F71" s="12" t="s">
        <v>139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0</v>
      </c>
      <c r="F72" s="12" t="s">
        <v>139</v>
      </c>
      <c r="H72" s="12"/>
    </row>
    <row r="73" spans="1:8" x14ac:dyDescent="0.25">
      <c r="A73" s="12">
        <v>671219</v>
      </c>
      <c r="B73" s="12" t="s">
        <v>49</v>
      </c>
      <c r="C73" s="12"/>
      <c r="D73" s="12"/>
      <c r="E73" s="82">
        <v>0</v>
      </c>
      <c r="F73" s="12" t="s">
        <v>139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82">
        <v>138411.99</v>
      </c>
      <c r="F74" s="12"/>
      <c r="H74" s="12"/>
    </row>
    <row r="75" spans="1:8" x14ac:dyDescent="0.25">
      <c r="A75" s="12">
        <v>92222</v>
      </c>
      <c r="B75" s="12" t="s">
        <v>208</v>
      </c>
      <c r="C75" s="12"/>
      <c r="D75" s="12"/>
      <c r="E75" s="82">
        <v>1751.48</v>
      </c>
      <c r="F75" s="12"/>
      <c r="H75" s="12"/>
    </row>
    <row r="76" spans="1:8" x14ac:dyDescent="0.25">
      <c r="A76" s="12"/>
      <c r="B76" s="12"/>
      <c r="C76" s="12"/>
      <c r="D76" s="12"/>
      <c r="E76" s="82"/>
      <c r="F76" s="12"/>
      <c r="H76" s="12"/>
    </row>
    <row r="77" spans="1:8" x14ac:dyDescent="0.25">
      <c r="A77" s="30" t="s">
        <v>52</v>
      </c>
      <c r="B77" s="30"/>
      <c r="C77" s="30"/>
      <c r="D77" s="30"/>
      <c r="E77" s="90">
        <f>SUM(E78+E145)</f>
        <v>4815038.1300000008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91">
        <f>SUM(E81+E132)</f>
        <v>4431179.9100000011</v>
      </c>
      <c r="F78" s="12"/>
      <c r="H78" s="12"/>
    </row>
    <row r="79" spans="1:8" x14ac:dyDescent="0.25">
      <c r="A79" s="66" t="s">
        <v>168</v>
      </c>
      <c r="B79" s="66"/>
      <c r="C79" s="66"/>
      <c r="D79" s="66"/>
      <c r="E79" s="92"/>
      <c r="F79" s="12"/>
      <c r="H79" s="12"/>
    </row>
    <row r="80" spans="1:8" x14ac:dyDescent="0.25">
      <c r="A80" s="34" t="s">
        <v>167</v>
      </c>
      <c r="B80" s="34"/>
      <c r="C80" s="34"/>
      <c r="D80" s="34"/>
      <c r="E80" s="82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81">
        <f>SUM(E82+E95+E126+E129)</f>
        <v>4399179.9100000011</v>
      </c>
    </row>
    <row r="82" spans="1:6" x14ac:dyDescent="0.25">
      <c r="A82" s="27">
        <v>31</v>
      </c>
      <c r="B82" s="27" t="s">
        <v>55</v>
      </c>
      <c r="C82" s="27"/>
      <c r="D82" s="27"/>
      <c r="E82" s="93">
        <f>SUM(E83+E87+E93)</f>
        <v>4026643.5500000007</v>
      </c>
    </row>
    <row r="83" spans="1:6" x14ac:dyDescent="0.25">
      <c r="A83" s="13">
        <v>311</v>
      </c>
      <c r="B83" s="13" t="s">
        <v>56</v>
      </c>
      <c r="C83" s="13"/>
      <c r="D83" s="13"/>
      <c r="E83" s="94">
        <f>SUM(E84:E86)</f>
        <v>3374448.8100000005</v>
      </c>
      <c r="F83" t="s">
        <v>137</v>
      </c>
    </row>
    <row r="84" spans="1:6" x14ac:dyDescent="0.25">
      <c r="A84" s="12">
        <v>3111</v>
      </c>
      <c r="B84" s="12" t="s">
        <v>57</v>
      </c>
      <c r="C84" s="12"/>
      <c r="D84" s="12"/>
      <c r="E84" s="82">
        <v>3174658.1</v>
      </c>
      <c r="F84" t="s">
        <v>137</v>
      </c>
    </row>
    <row r="85" spans="1:6" x14ac:dyDescent="0.25">
      <c r="A85" s="12">
        <v>3113</v>
      </c>
      <c r="B85" s="12" t="s">
        <v>58</v>
      </c>
      <c r="C85" s="12"/>
      <c r="D85" s="12"/>
      <c r="E85" s="82">
        <v>37017.72</v>
      </c>
      <c r="F85" t="s">
        <v>137</v>
      </c>
    </row>
    <row r="86" spans="1:6" x14ac:dyDescent="0.25">
      <c r="A86" s="12">
        <v>3114</v>
      </c>
      <c r="B86" s="12" t="s">
        <v>59</v>
      </c>
      <c r="C86" s="12"/>
      <c r="D86" s="12"/>
      <c r="E86" s="82">
        <v>162772.99</v>
      </c>
      <c r="F86" t="s">
        <v>137</v>
      </c>
    </row>
    <row r="87" spans="1:6" x14ac:dyDescent="0.25">
      <c r="A87" s="2">
        <v>312</v>
      </c>
      <c r="B87" s="2" t="s">
        <v>60</v>
      </c>
      <c r="E87" s="95">
        <f>SUM(E88:E92)</f>
        <v>95410.69</v>
      </c>
      <c r="F87" t="s">
        <v>137</v>
      </c>
    </row>
    <row r="88" spans="1:6" x14ac:dyDescent="0.25">
      <c r="A88">
        <v>31212</v>
      </c>
      <c r="B88" t="s">
        <v>61</v>
      </c>
      <c r="E88" s="96">
        <v>28410.69</v>
      </c>
      <c r="F88" t="s">
        <v>137</v>
      </c>
    </row>
    <row r="89" spans="1:6" x14ac:dyDescent="0.25">
      <c r="A89">
        <v>31213</v>
      </c>
      <c r="B89" t="s">
        <v>62</v>
      </c>
      <c r="E89" s="96">
        <v>13000</v>
      </c>
      <c r="F89" t="s">
        <v>137</v>
      </c>
    </row>
    <row r="90" spans="1:6" x14ac:dyDescent="0.25">
      <c r="A90">
        <v>31214</v>
      </c>
      <c r="B90" t="s">
        <v>63</v>
      </c>
      <c r="E90" s="96">
        <v>12000</v>
      </c>
      <c r="F90" t="s">
        <v>137</v>
      </c>
    </row>
    <row r="91" spans="1:6" x14ac:dyDescent="0.25">
      <c r="A91">
        <v>31215</v>
      </c>
      <c r="B91" t="s">
        <v>64</v>
      </c>
      <c r="E91" s="96">
        <v>12000</v>
      </c>
      <c r="F91" t="s">
        <v>137</v>
      </c>
    </row>
    <row r="92" spans="1:6" x14ac:dyDescent="0.25">
      <c r="A92">
        <v>31219</v>
      </c>
      <c r="B92" t="s">
        <v>65</v>
      </c>
      <c r="C92" t="s">
        <v>66</v>
      </c>
      <c r="E92" s="96">
        <v>30000</v>
      </c>
      <c r="F92" t="s">
        <v>137</v>
      </c>
    </row>
    <row r="93" spans="1:6" x14ac:dyDescent="0.25">
      <c r="A93" s="2">
        <v>313</v>
      </c>
      <c r="B93" s="2" t="s">
        <v>67</v>
      </c>
      <c r="C93" s="2"/>
      <c r="D93" s="2"/>
      <c r="E93" s="95">
        <f>SUM(E94:E94)</f>
        <v>556784.05000000005</v>
      </c>
      <c r="F93" t="s">
        <v>137</v>
      </c>
    </row>
    <row r="94" spans="1:6" x14ac:dyDescent="0.25">
      <c r="A94">
        <v>31321</v>
      </c>
      <c r="B94" t="s">
        <v>68</v>
      </c>
      <c r="E94" s="96">
        <v>556784.05000000005</v>
      </c>
      <c r="F94" t="s">
        <v>137</v>
      </c>
    </row>
    <row r="95" spans="1:6" x14ac:dyDescent="0.25">
      <c r="A95" s="27">
        <v>32</v>
      </c>
      <c r="B95" s="27" t="s">
        <v>69</v>
      </c>
      <c r="C95" s="27"/>
      <c r="D95" s="27"/>
      <c r="E95" s="93">
        <f>SUM(E96,E101,E110,E120)</f>
        <v>372486.36</v>
      </c>
      <c r="F95" t="s">
        <v>139</v>
      </c>
    </row>
    <row r="96" spans="1:6" x14ac:dyDescent="0.25">
      <c r="A96" s="2">
        <v>321</v>
      </c>
      <c r="B96" s="2" t="s">
        <v>70</v>
      </c>
      <c r="C96" s="2"/>
      <c r="D96" s="2"/>
      <c r="E96" s="95">
        <f>SUM(E97:E100)</f>
        <v>132000</v>
      </c>
      <c r="F96" t="s">
        <v>139</v>
      </c>
    </row>
    <row r="97" spans="1:6" x14ac:dyDescent="0.25">
      <c r="A97">
        <v>3211</v>
      </c>
      <c r="B97" t="s">
        <v>71</v>
      </c>
      <c r="E97" s="96">
        <v>13000</v>
      </c>
      <c r="F97" t="s">
        <v>139</v>
      </c>
    </row>
    <row r="98" spans="1:6" x14ac:dyDescent="0.25">
      <c r="A98">
        <v>3212</v>
      </c>
      <c r="B98" t="s">
        <v>72</v>
      </c>
      <c r="E98" s="96">
        <v>90000</v>
      </c>
      <c r="F98" t="s">
        <v>139</v>
      </c>
    </row>
    <row r="99" spans="1:6" x14ac:dyDescent="0.25">
      <c r="A99">
        <v>3213</v>
      </c>
      <c r="B99" t="s">
        <v>73</v>
      </c>
      <c r="E99" s="96">
        <v>2000</v>
      </c>
      <c r="F99" t="s">
        <v>139</v>
      </c>
    </row>
    <row r="100" spans="1:6" x14ac:dyDescent="0.25">
      <c r="A100">
        <v>3214</v>
      </c>
      <c r="B100" t="s">
        <v>144</v>
      </c>
      <c r="E100" s="96">
        <v>27000</v>
      </c>
      <c r="F100" t="s">
        <v>139</v>
      </c>
    </row>
    <row r="101" spans="1:6" x14ac:dyDescent="0.25">
      <c r="A101" s="2">
        <v>322</v>
      </c>
      <c r="B101" s="2" t="s">
        <v>74</v>
      </c>
      <c r="C101" s="2"/>
      <c r="D101" s="2"/>
      <c r="E101" s="95">
        <f>SUM(E102:E109)</f>
        <v>151436.35999999999</v>
      </c>
      <c r="F101" t="s">
        <v>139</v>
      </c>
    </row>
    <row r="102" spans="1:6" x14ac:dyDescent="0.25">
      <c r="A102">
        <v>3221</v>
      </c>
      <c r="B102" t="s">
        <v>75</v>
      </c>
      <c r="E102" s="96">
        <v>28936.36</v>
      </c>
      <c r="F102" t="s">
        <v>139</v>
      </c>
    </row>
    <row r="103" spans="1:6" x14ac:dyDescent="0.25">
      <c r="A103">
        <v>3222</v>
      </c>
      <c r="B103" t="s">
        <v>76</v>
      </c>
      <c r="E103" s="96">
        <v>18000</v>
      </c>
      <c r="F103" t="s">
        <v>139</v>
      </c>
    </row>
    <row r="104" spans="1:6" x14ac:dyDescent="0.25">
      <c r="A104">
        <v>32231</v>
      </c>
      <c r="B104" t="s">
        <v>77</v>
      </c>
      <c r="E104" s="96">
        <v>27000</v>
      </c>
      <c r="F104" t="s">
        <v>139</v>
      </c>
    </row>
    <row r="105" spans="1:6" x14ac:dyDescent="0.25">
      <c r="A105">
        <v>32233</v>
      </c>
      <c r="B105" t="s">
        <v>78</v>
      </c>
      <c r="E105" s="96">
        <v>1500</v>
      </c>
      <c r="F105" t="s">
        <v>139</v>
      </c>
    </row>
    <row r="106" spans="1:6" x14ac:dyDescent="0.25">
      <c r="A106">
        <v>32234</v>
      </c>
      <c r="B106" t="s">
        <v>79</v>
      </c>
      <c r="E106" s="96">
        <v>58000</v>
      </c>
      <c r="F106" t="s">
        <v>139</v>
      </c>
    </row>
    <row r="107" spans="1:6" x14ac:dyDescent="0.25">
      <c r="A107">
        <v>3224</v>
      </c>
      <c r="B107" t="s">
        <v>80</v>
      </c>
      <c r="E107" s="96">
        <v>15000</v>
      </c>
      <c r="F107" t="s">
        <v>139</v>
      </c>
    </row>
    <row r="108" spans="1:6" x14ac:dyDescent="0.25">
      <c r="A108">
        <v>3225</v>
      </c>
      <c r="B108" t="s">
        <v>81</v>
      </c>
      <c r="E108" s="96">
        <v>1000</v>
      </c>
      <c r="F108" t="s">
        <v>139</v>
      </c>
    </row>
    <row r="109" spans="1:6" x14ac:dyDescent="0.25">
      <c r="A109">
        <v>3227</v>
      </c>
      <c r="B109" t="s">
        <v>82</v>
      </c>
      <c r="E109" s="96">
        <v>2000</v>
      </c>
      <c r="F109" t="s">
        <v>139</v>
      </c>
    </row>
    <row r="110" spans="1:6" x14ac:dyDescent="0.25">
      <c r="A110" s="2">
        <v>323</v>
      </c>
      <c r="B110" s="2" t="s">
        <v>83</v>
      </c>
      <c r="C110" s="2"/>
      <c r="D110" s="2"/>
      <c r="E110" s="95">
        <f>SUM(E111:E119)</f>
        <v>72500</v>
      </c>
      <c r="F110" t="s">
        <v>139</v>
      </c>
    </row>
    <row r="111" spans="1:6" x14ac:dyDescent="0.25">
      <c r="A111">
        <v>3231</v>
      </c>
      <c r="B111" t="s">
        <v>84</v>
      </c>
      <c r="E111" s="96">
        <v>10000</v>
      </c>
      <c r="F111" t="s">
        <v>139</v>
      </c>
    </row>
    <row r="112" spans="1:6" x14ac:dyDescent="0.25">
      <c r="A112">
        <v>3232</v>
      </c>
      <c r="B112" t="s">
        <v>85</v>
      </c>
      <c r="E112" s="96">
        <v>25000</v>
      </c>
      <c r="F112" t="s">
        <v>139</v>
      </c>
    </row>
    <row r="113" spans="1:6" x14ac:dyDescent="0.25">
      <c r="A113">
        <v>3233</v>
      </c>
      <c r="B113" t="s">
        <v>86</v>
      </c>
      <c r="E113" s="96">
        <v>0</v>
      </c>
      <c r="F113" t="s">
        <v>139</v>
      </c>
    </row>
    <row r="114" spans="1:6" x14ac:dyDescent="0.25">
      <c r="A114">
        <v>3234</v>
      </c>
      <c r="B114" t="s">
        <v>87</v>
      </c>
      <c r="E114" s="96">
        <v>18500</v>
      </c>
      <c r="F114" t="s">
        <v>139</v>
      </c>
    </row>
    <row r="115" spans="1:6" x14ac:dyDescent="0.25">
      <c r="A115">
        <v>3235</v>
      </c>
      <c r="B115" t="s">
        <v>88</v>
      </c>
      <c r="E115" s="96">
        <v>4000</v>
      </c>
      <c r="F115" t="s">
        <v>139</v>
      </c>
    </row>
    <row r="116" spans="1:6" x14ac:dyDescent="0.25">
      <c r="A116">
        <v>3236</v>
      </c>
      <c r="B116" t="s">
        <v>89</v>
      </c>
      <c r="E116" s="96">
        <v>1000</v>
      </c>
      <c r="F116" t="s">
        <v>139</v>
      </c>
    </row>
    <row r="117" spans="1:6" x14ac:dyDescent="0.25">
      <c r="A117">
        <v>3237</v>
      </c>
      <c r="B117" t="s">
        <v>90</v>
      </c>
      <c r="E117" s="96">
        <v>1000</v>
      </c>
      <c r="F117" t="s">
        <v>139</v>
      </c>
    </row>
    <row r="118" spans="1:6" x14ac:dyDescent="0.25">
      <c r="A118">
        <v>3238</v>
      </c>
      <c r="B118" t="s">
        <v>91</v>
      </c>
      <c r="E118" s="96">
        <v>12000</v>
      </c>
      <c r="F118" t="s">
        <v>139</v>
      </c>
    </row>
    <row r="119" spans="1:6" x14ac:dyDescent="0.25">
      <c r="A119">
        <v>3239</v>
      </c>
      <c r="B119" t="s">
        <v>92</v>
      </c>
      <c r="E119" s="96">
        <v>1000</v>
      </c>
      <c r="F119" t="s">
        <v>139</v>
      </c>
    </row>
    <row r="120" spans="1:6" x14ac:dyDescent="0.25">
      <c r="A120" s="2">
        <v>329</v>
      </c>
      <c r="B120" s="2" t="s">
        <v>93</v>
      </c>
      <c r="C120" s="2"/>
      <c r="D120" s="2"/>
      <c r="E120" s="95">
        <f>SUM(E121:E125)</f>
        <v>16550</v>
      </c>
      <c r="F120" t="s">
        <v>139</v>
      </c>
    </row>
    <row r="121" spans="1:6" x14ac:dyDescent="0.25">
      <c r="A121">
        <v>3292</v>
      </c>
      <c r="B121" t="s">
        <v>94</v>
      </c>
      <c r="E121" s="96">
        <v>300</v>
      </c>
      <c r="F121" t="s">
        <v>139</v>
      </c>
    </row>
    <row r="122" spans="1:6" x14ac:dyDescent="0.25">
      <c r="A122">
        <v>3293</v>
      </c>
      <c r="B122" t="s">
        <v>95</v>
      </c>
      <c r="E122" s="96">
        <v>500</v>
      </c>
      <c r="F122" t="s">
        <v>139</v>
      </c>
    </row>
    <row r="123" spans="1:6" x14ac:dyDescent="0.25">
      <c r="A123">
        <v>3294</v>
      </c>
      <c r="B123" t="s">
        <v>96</v>
      </c>
      <c r="E123" s="96">
        <v>250</v>
      </c>
      <c r="F123" t="s">
        <v>139</v>
      </c>
    </row>
    <row r="124" spans="1:6" x14ac:dyDescent="0.25">
      <c r="A124">
        <v>3295</v>
      </c>
      <c r="B124" t="s">
        <v>97</v>
      </c>
      <c r="E124" s="96">
        <v>14500</v>
      </c>
      <c r="F124" t="s">
        <v>141</v>
      </c>
    </row>
    <row r="125" spans="1:6" x14ac:dyDescent="0.25">
      <c r="A125">
        <v>3299</v>
      </c>
      <c r="B125" t="s">
        <v>98</v>
      </c>
      <c r="E125" s="96">
        <v>1000</v>
      </c>
      <c r="F125" t="s">
        <v>139</v>
      </c>
    </row>
    <row r="126" spans="1:6" x14ac:dyDescent="0.25">
      <c r="A126" s="27">
        <v>34</v>
      </c>
      <c r="B126" s="27" t="s">
        <v>99</v>
      </c>
      <c r="C126" s="27"/>
      <c r="D126" s="27"/>
      <c r="E126" s="93">
        <f>SUM(E127:E128)</f>
        <v>50</v>
      </c>
      <c r="F126" t="s">
        <v>139</v>
      </c>
    </row>
    <row r="127" spans="1:6" x14ac:dyDescent="0.25">
      <c r="A127">
        <v>3431</v>
      </c>
      <c r="B127" t="s">
        <v>100</v>
      </c>
      <c r="E127" s="96">
        <v>0</v>
      </c>
      <c r="F127" t="s">
        <v>139</v>
      </c>
    </row>
    <row r="128" spans="1:6" x14ac:dyDescent="0.25">
      <c r="A128">
        <v>3433</v>
      </c>
      <c r="B128" t="s">
        <v>101</v>
      </c>
      <c r="E128" s="96">
        <v>50</v>
      </c>
      <c r="F128" t="s">
        <v>139</v>
      </c>
    </row>
    <row r="129" spans="1:6" x14ac:dyDescent="0.25">
      <c r="A129" s="27">
        <v>38</v>
      </c>
      <c r="B129" s="27" t="s">
        <v>102</v>
      </c>
      <c r="C129" s="27"/>
      <c r="D129" s="27"/>
      <c r="E129" s="93">
        <f>E130</f>
        <v>0</v>
      </c>
      <c r="F129" t="s">
        <v>139</v>
      </c>
    </row>
    <row r="130" spans="1:6" x14ac:dyDescent="0.25">
      <c r="A130">
        <v>38311</v>
      </c>
      <c r="B130" t="s">
        <v>103</v>
      </c>
      <c r="E130" s="96"/>
      <c r="F130" t="s">
        <v>139</v>
      </c>
    </row>
    <row r="131" spans="1:6" x14ac:dyDescent="0.25">
      <c r="E131" s="96"/>
    </row>
    <row r="132" spans="1:6" ht="15.75" x14ac:dyDescent="0.25">
      <c r="A132" s="39">
        <v>4</v>
      </c>
      <c r="B132" s="39" t="s">
        <v>104</v>
      </c>
      <c r="C132" s="39"/>
      <c r="D132" s="39"/>
      <c r="E132" s="97">
        <f>SUM(E133+E135)</f>
        <v>32000</v>
      </c>
    </row>
    <row r="133" spans="1:6" x14ac:dyDescent="0.25">
      <c r="A133" s="27">
        <v>41</v>
      </c>
      <c r="B133" s="27" t="s">
        <v>105</v>
      </c>
      <c r="C133" s="27"/>
      <c r="D133" s="27"/>
      <c r="E133" s="98">
        <f>E134</f>
        <v>0</v>
      </c>
    </row>
    <row r="134" spans="1:6" x14ac:dyDescent="0.25">
      <c r="A134">
        <v>4511</v>
      </c>
      <c r="B134" t="s">
        <v>106</v>
      </c>
      <c r="E134" s="96">
        <v>0</v>
      </c>
    </row>
    <row r="135" spans="1:6" x14ac:dyDescent="0.25">
      <c r="A135" s="27">
        <v>42</v>
      </c>
      <c r="B135" s="27" t="s">
        <v>107</v>
      </c>
      <c r="C135" s="27"/>
      <c r="D135" s="27"/>
      <c r="E135" s="93">
        <f>SUM(E136+E138+E142)</f>
        <v>32000</v>
      </c>
      <c r="F135" t="s">
        <v>160</v>
      </c>
    </row>
    <row r="136" spans="1:6" x14ac:dyDescent="0.25">
      <c r="A136" s="50">
        <v>421</v>
      </c>
      <c r="B136" s="50" t="s">
        <v>134</v>
      </c>
      <c r="C136" s="50"/>
      <c r="D136" s="50"/>
      <c r="E136" s="99">
        <f>E137</f>
        <v>0</v>
      </c>
      <c r="F136" t="s">
        <v>138</v>
      </c>
    </row>
    <row r="137" spans="1:6" x14ac:dyDescent="0.25">
      <c r="A137" s="52">
        <v>42123</v>
      </c>
      <c r="B137" s="53" t="s">
        <v>135</v>
      </c>
      <c r="C137" s="53"/>
      <c r="D137" s="53"/>
      <c r="E137" s="100">
        <v>0</v>
      </c>
      <c r="F137" t="s">
        <v>138</v>
      </c>
    </row>
    <row r="138" spans="1:6" x14ac:dyDescent="0.25">
      <c r="A138" s="2">
        <v>422</v>
      </c>
      <c r="B138" s="2" t="s">
        <v>108</v>
      </c>
      <c r="C138" s="2"/>
      <c r="D138" s="2"/>
      <c r="E138" s="95">
        <f>SUM(E139:E140)</f>
        <v>32000</v>
      </c>
      <c r="F138" t="s">
        <v>139</v>
      </c>
    </row>
    <row r="139" spans="1:6" x14ac:dyDescent="0.25">
      <c r="A139">
        <v>42211</v>
      </c>
      <c r="B139" t="s">
        <v>129</v>
      </c>
      <c r="E139" s="96">
        <v>12000</v>
      </c>
      <c r="F139" t="s">
        <v>139</v>
      </c>
    </row>
    <row r="140" spans="1:6" x14ac:dyDescent="0.25">
      <c r="A140">
        <v>42219</v>
      </c>
      <c r="B140" t="s">
        <v>130</v>
      </c>
      <c r="E140" s="96">
        <v>20000</v>
      </c>
      <c r="F140" t="s">
        <v>139</v>
      </c>
    </row>
    <row r="141" spans="1:6" x14ac:dyDescent="0.25">
      <c r="A141" s="12">
        <v>42262</v>
      </c>
      <c r="B141" t="s">
        <v>109</v>
      </c>
      <c r="E141" s="82">
        <v>0</v>
      </c>
    </row>
    <row r="142" spans="1:6" x14ac:dyDescent="0.25">
      <c r="A142" s="2">
        <v>426</v>
      </c>
      <c r="B142" s="48" t="s">
        <v>136</v>
      </c>
      <c r="C142" s="48"/>
      <c r="D142" s="48"/>
      <c r="E142" s="95">
        <f>E143</f>
        <v>0</v>
      </c>
    </row>
    <row r="143" spans="1:6" x14ac:dyDescent="0.25">
      <c r="A143" s="12">
        <v>42641</v>
      </c>
      <c r="B143" t="s">
        <v>133</v>
      </c>
      <c r="E143" s="82">
        <v>0</v>
      </c>
    </row>
    <row r="144" spans="1:6" x14ac:dyDescent="0.25">
      <c r="A144" s="13"/>
      <c r="B144" s="13"/>
      <c r="C144" s="13"/>
      <c r="D144" s="13"/>
      <c r="E144" s="94"/>
    </row>
    <row r="145" spans="1:6" x14ac:dyDescent="0.25">
      <c r="A145" s="42" t="s">
        <v>110</v>
      </c>
      <c r="B145" s="42"/>
      <c r="C145" s="42"/>
      <c r="D145" s="42"/>
      <c r="E145" s="101">
        <f>SUM(E147+E156+E161+E167+E211+E222)</f>
        <v>383858.22000000003</v>
      </c>
    </row>
    <row r="146" spans="1:6" x14ac:dyDescent="0.25">
      <c r="A146" s="62" t="s">
        <v>169</v>
      </c>
      <c r="B146" s="62"/>
      <c r="C146" s="62"/>
      <c r="D146" s="62"/>
      <c r="E146" s="102"/>
    </row>
    <row r="147" spans="1:6" x14ac:dyDescent="0.25">
      <c r="A147" s="44" t="s">
        <v>145</v>
      </c>
      <c r="B147" s="44"/>
      <c r="C147" s="44"/>
      <c r="D147" s="44"/>
      <c r="E147" s="103">
        <f>E148</f>
        <v>15000</v>
      </c>
      <c r="F147" t="s">
        <v>139</v>
      </c>
    </row>
    <row r="148" spans="1:6" x14ac:dyDescent="0.25">
      <c r="A148" s="2">
        <v>329</v>
      </c>
      <c r="B148" s="2" t="s">
        <v>111</v>
      </c>
      <c r="C148" s="2"/>
      <c r="D148" s="2"/>
      <c r="E148" s="104">
        <f>SUM(E149:E154)</f>
        <v>15000</v>
      </c>
    </row>
    <row r="149" spans="1:6" x14ac:dyDescent="0.25">
      <c r="A149" s="12">
        <v>32224</v>
      </c>
      <c r="B149" s="12" t="s">
        <v>155</v>
      </c>
      <c r="C149" s="12"/>
      <c r="D149" s="2"/>
      <c r="E149" s="104">
        <v>6000</v>
      </c>
    </row>
    <row r="150" spans="1:6" x14ac:dyDescent="0.25">
      <c r="A150" s="12">
        <v>32359</v>
      </c>
      <c r="B150" s="12" t="s">
        <v>156</v>
      </c>
      <c r="C150" s="12"/>
      <c r="D150" s="2"/>
      <c r="E150" s="104">
        <v>2500</v>
      </c>
    </row>
    <row r="151" spans="1:6" x14ac:dyDescent="0.25">
      <c r="A151" s="12">
        <v>32371</v>
      </c>
      <c r="B151" s="12" t="s">
        <v>177</v>
      </c>
      <c r="C151" s="12"/>
      <c r="D151" s="2"/>
      <c r="E151" s="104">
        <v>0</v>
      </c>
    </row>
    <row r="152" spans="1:6" x14ac:dyDescent="0.25">
      <c r="A152" s="12">
        <v>3239</v>
      </c>
      <c r="B152" s="12" t="s">
        <v>178</v>
      </c>
      <c r="C152" s="12"/>
      <c r="D152" s="2"/>
      <c r="E152" s="104">
        <v>5000</v>
      </c>
    </row>
    <row r="153" spans="1:6" x14ac:dyDescent="0.25">
      <c r="A153" s="12">
        <v>32411</v>
      </c>
      <c r="B153" s="12" t="s">
        <v>157</v>
      </c>
      <c r="C153" s="12"/>
      <c r="D153" s="2"/>
      <c r="E153" s="104">
        <v>1500</v>
      </c>
    </row>
    <row r="154" spans="1:6" x14ac:dyDescent="0.25">
      <c r="A154" s="12">
        <v>32999</v>
      </c>
      <c r="B154" s="12" t="s">
        <v>112</v>
      </c>
      <c r="C154" s="12"/>
      <c r="D154" s="12"/>
      <c r="E154" s="82">
        <v>0</v>
      </c>
    </row>
    <row r="155" spans="1:6" x14ac:dyDescent="0.25">
      <c r="A155" s="12"/>
      <c r="B155" s="12"/>
      <c r="C155" s="12"/>
      <c r="D155" s="12"/>
      <c r="E155" s="82"/>
    </row>
    <row r="156" spans="1:6" x14ac:dyDescent="0.25">
      <c r="A156" s="44" t="s">
        <v>146</v>
      </c>
      <c r="B156" s="44"/>
      <c r="C156" s="44"/>
      <c r="D156" s="44"/>
      <c r="E156" s="103">
        <f>SUM(E157+E159)</f>
        <v>1500</v>
      </c>
      <c r="F156" t="s">
        <v>139</v>
      </c>
    </row>
    <row r="157" spans="1:6" x14ac:dyDescent="0.25">
      <c r="A157" s="2">
        <v>311</v>
      </c>
      <c r="B157" s="2" t="s">
        <v>56</v>
      </c>
      <c r="C157" s="2"/>
      <c r="D157" s="2"/>
      <c r="E157" s="82">
        <f>E158</f>
        <v>1287.55</v>
      </c>
    </row>
    <row r="158" spans="1:6" x14ac:dyDescent="0.25">
      <c r="A158" s="12">
        <v>3111</v>
      </c>
      <c r="B158" s="12" t="s">
        <v>57</v>
      </c>
      <c r="C158" s="12"/>
      <c r="D158" s="12"/>
      <c r="E158" s="82">
        <v>1287.55</v>
      </c>
    </row>
    <row r="159" spans="1:6" x14ac:dyDescent="0.25">
      <c r="A159" s="2">
        <v>313</v>
      </c>
      <c r="B159" s="2" t="s">
        <v>67</v>
      </c>
      <c r="C159" s="2"/>
      <c r="D159" s="2"/>
      <c r="E159" s="82">
        <f>E160</f>
        <v>212.45</v>
      </c>
    </row>
    <row r="160" spans="1:6" x14ac:dyDescent="0.25">
      <c r="A160" s="12">
        <v>3132</v>
      </c>
      <c r="B160" s="12" t="s">
        <v>149</v>
      </c>
      <c r="C160" s="12"/>
      <c r="D160" s="12"/>
      <c r="E160" s="82">
        <v>212.45</v>
      </c>
    </row>
    <row r="161" spans="1:6" x14ac:dyDescent="0.25">
      <c r="A161" s="44" t="s">
        <v>147</v>
      </c>
      <c r="B161" s="44"/>
      <c r="C161" s="44"/>
      <c r="D161" s="44"/>
      <c r="E161" s="103">
        <f>SUM(E162+E164)</f>
        <v>44500</v>
      </c>
    </row>
    <row r="162" spans="1:6" x14ac:dyDescent="0.25">
      <c r="A162" s="2">
        <v>322</v>
      </c>
      <c r="B162" s="2" t="s">
        <v>113</v>
      </c>
      <c r="C162" s="2"/>
      <c r="D162" s="2"/>
      <c r="E162" s="95">
        <f>E163</f>
        <v>1500</v>
      </c>
      <c r="F162" t="s">
        <v>114</v>
      </c>
    </row>
    <row r="163" spans="1:6" x14ac:dyDescent="0.25">
      <c r="A163">
        <v>3221</v>
      </c>
      <c r="B163" t="s">
        <v>115</v>
      </c>
      <c r="E163" s="96">
        <v>1500</v>
      </c>
    </row>
    <row r="164" spans="1:6" x14ac:dyDescent="0.25">
      <c r="A164" s="2">
        <v>323</v>
      </c>
      <c r="B164" s="2" t="s">
        <v>83</v>
      </c>
      <c r="C164" s="2"/>
      <c r="D164" s="2"/>
      <c r="E164" s="95">
        <f>E165</f>
        <v>43000</v>
      </c>
      <c r="F164" t="s">
        <v>114</v>
      </c>
    </row>
    <row r="165" spans="1:6" x14ac:dyDescent="0.25">
      <c r="A165">
        <v>3237</v>
      </c>
      <c r="B165" t="s">
        <v>116</v>
      </c>
      <c r="E165" s="96">
        <v>43000</v>
      </c>
    </row>
    <row r="166" spans="1:6" x14ac:dyDescent="0.25">
      <c r="E166" s="96"/>
    </row>
    <row r="167" spans="1:6" x14ac:dyDescent="0.25">
      <c r="A167" s="44" t="s">
        <v>148</v>
      </c>
      <c r="B167" s="2"/>
      <c r="C167" s="47"/>
      <c r="D167" s="47"/>
      <c r="E167" s="103">
        <f>SUM(E169+E175+E182+E196+E198+E206)</f>
        <v>136458.42000000001</v>
      </c>
    </row>
    <row r="168" spans="1:6" x14ac:dyDescent="0.25">
      <c r="E168" s="96"/>
    </row>
    <row r="169" spans="1:6" x14ac:dyDescent="0.25">
      <c r="A169" s="2">
        <v>321</v>
      </c>
      <c r="B169" s="2" t="s">
        <v>117</v>
      </c>
      <c r="C169" s="2"/>
      <c r="D169" s="2"/>
      <c r="E169" s="95">
        <f>SUM(E170:E174)</f>
        <v>19980</v>
      </c>
    </row>
    <row r="170" spans="1:6" x14ac:dyDescent="0.25">
      <c r="A170" s="12">
        <v>3211</v>
      </c>
      <c r="B170" s="12" t="s">
        <v>119</v>
      </c>
      <c r="C170" s="12"/>
      <c r="D170" s="12"/>
      <c r="E170" s="82">
        <v>200</v>
      </c>
      <c r="F170" s="63" t="s">
        <v>187</v>
      </c>
    </row>
    <row r="171" spans="1:6" x14ac:dyDescent="0.25">
      <c r="A171">
        <v>3211</v>
      </c>
      <c r="B171" t="s">
        <v>119</v>
      </c>
      <c r="E171" s="96">
        <v>16000</v>
      </c>
      <c r="F171" t="s">
        <v>122</v>
      </c>
    </row>
    <row r="172" spans="1:6" x14ac:dyDescent="0.25">
      <c r="A172">
        <v>3211</v>
      </c>
      <c r="B172" t="s">
        <v>119</v>
      </c>
      <c r="E172" s="96">
        <v>2000</v>
      </c>
      <c r="F172" t="s">
        <v>154</v>
      </c>
    </row>
    <row r="173" spans="1:6" x14ac:dyDescent="0.25">
      <c r="A173">
        <v>3214</v>
      </c>
      <c r="B173" t="s">
        <v>170</v>
      </c>
      <c r="E173" s="96">
        <v>1000</v>
      </c>
      <c r="F173" t="s">
        <v>171</v>
      </c>
    </row>
    <row r="174" spans="1:6" x14ac:dyDescent="0.25">
      <c r="A174">
        <v>3214</v>
      </c>
      <c r="B174" t="s">
        <v>170</v>
      </c>
      <c r="E174" s="96">
        <v>780</v>
      </c>
      <c r="F174" t="s">
        <v>187</v>
      </c>
    </row>
    <row r="175" spans="1:6" x14ac:dyDescent="0.25">
      <c r="A175" s="48">
        <v>322</v>
      </c>
      <c r="B175" s="48" t="s">
        <v>158</v>
      </c>
      <c r="E175" s="105">
        <f>SUM(E176:E181)</f>
        <v>18409.27</v>
      </c>
    </row>
    <row r="176" spans="1:6" x14ac:dyDescent="0.25">
      <c r="A176" s="63">
        <v>3221</v>
      </c>
      <c r="B176" s="63" t="s">
        <v>161</v>
      </c>
      <c r="C176" s="63"/>
      <c r="D176" s="63"/>
      <c r="E176" s="106">
        <v>2500</v>
      </c>
      <c r="F176" t="s">
        <v>120</v>
      </c>
    </row>
    <row r="177" spans="1:6" x14ac:dyDescent="0.25">
      <c r="A177" s="63">
        <v>3221</v>
      </c>
      <c r="B177" s="63" t="s">
        <v>161</v>
      </c>
      <c r="C177" s="63"/>
      <c r="D177" s="63"/>
      <c r="E177" s="106">
        <v>748.52</v>
      </c>
      <c r="F177" t="s">
        <v>188</v>
      </c>
    </row>
    <row r="178" spans="1:6" x14ac:dyDescent="0.25">
      <c r="A178" s="63">
        <v>32224</v>
      </c>
      <c r="B178" s="63" t="s">
        <v>159</v>
      </c>
      <c r="C178" s="63"/>
      <c r="D178" s="63"/>
      <c r="E178" s="106">
        <v>12000</v>
      </c>
      <c r="F178" t="s">
        <v>122</v>
      </c>
    </row>
    <row r="179" spans="1:6" x14ac:dyDescent="0.25">
      <c r="A179" s="63">
        <v>32224</v>
      </c>
      <c r="B179" s="63" t="s">
        <v>159</v>
      </c>
      <c r="C179" s="63"/>
      <c r="D179" s="63"/>
      <c r="E179" s="106">
        <v>1.06</v>
      </c>
      <c r="F179" t="s">
        <v>189</v>
      </c>
    </row>
    <row r="180" spans="1:6" x14ac:dyDescent="0.25">
      <c r="A180" s="63">
        <v>32224</v>
      </c>
      <c r="B180" s="63" t="s">
        <v>159</v>
      </c>
      <c r="C180" s="63"/>
      <c r="D180" s="63"/>
      <c r="E180" s="106">
        <v>159.69</v>
      </c>
      <c r="F180" t="s">
        <v>187</v>
      </c>
    </row>
    <row r="181" spans="1:6" x14ac:dyDescent="0.25">
      <c r="A181">
        <v>32224</v>
      </c>
      <c r="B181" t="s">
        <v>159</v>
      </c>
      <c r="E181" s="96">
        <v>3000</v>
      </c>
      <c r="F181" t="s">
        <v>114</v>
      </c>
    </row>
    <row r="182" spans="1:6" x14ac:dyDescent="0.25">
      <c r="A182" s="2">
        <v>323</v>
      </c>
      <c r="B182" s="2" t="s">
        <v>83</v>
      </c>
      <c r="C182" s="2"/>
      <c r="D182" s="2"/>
      <c r="E182" s="95">
        <f>SUM(E183:E195)</f>
        <v>50000</v>
      </c>
    </row>
    <row r="183" spans="1:6" x14ac:dyDescent="0.25">
      <c r="A183" s="12">
        <v>3233</v>
      </c>
      <c r="B183" s="12" t="s">
        <v>172</v>
      </c>
      <c r="C183" s="12"/>
      <c r="D183" s="12"/>
      <c r="E183" s="82">
        <v>0</v>
      </c>
      <c r="F183" t="s">
        <v>171</v>
      </c>
    </row>
    <row r="184" spans="1:6" x14ac:dyDescent="0.25">
      <c r="A184">
        <v>3235</v>
      </c>
      <c r="B184" t="s">
        <v>121</v>
      </c>
      <c r="E184" s="96">
        <v>16000</v>
      </c>
      <c r="F184" t="s">
        <v>118</v>
      </c>
    </row>
    <row r="185" spans="1:6" x14ac:dyDescent="0.25">
      <c r="A185">
        <v>3235</v>
      </c>
      <c r="B185" t="s">
        <v>121</v>
      </c>
      <c r="E185" s="96">
        <v>0</v>
      </c>
      <c r="F185" t="s">
        <v>114</v>
      </c>
    </row>
    <row r="186" spans="1:6" x14ac:dyDescent="0.25">
      <c r="A186">
        <v>3235</v>
      </c>
      <c r="B186" t="s">
        <v>121</v>
      </c>
      <c r="E186" s="96">
        <v>0</v>
      </c>
      <c r="F186" t="s">
        <v>122</v>
      </c>
    </row>
    <row r="187" spans="1:6" x14ac:dyDescent="0.25">
      <c r="A187">
        <v>3237</v>
      </c>
      <c r="B187" t="s">
        <v>123</v>
      </c>
      <c r="E187" s="96">
        <v>0</v>
      </c>
      <c r="F187" t="s">
        <v>114</v>
      </c>
    </row>
    <row r="188" spans="1:6" x14ac:dyDescent="0.25">
      <c r="A188">
        <v>3237</v>
      </c>
      <c r="B188" t="s">
        <v>123</v>
      </c>
      <c r="E188" s="96">
        <v>9000</v>
      </c>
      <c r="F188" t="s">
        <v>122</v>
      </c>
    </row>
    <row r="189" spans="1:6" x14ac:dyDescent="0.25">
      <c r="A189">
        <v>3237</v>
      </c>
      <c r="B189" t="s">
        <v>123</v>
      </c>
      <c r="E189" s="96">
        <v>0</v>
      </c>
      <c r="F189" t="s">
        <v>137</v>
      </c>
    </row>
    <row r="190" spans="1:6" x14ac:dyDescent="0.25">
      <c r="A190">
        <v>3239</v>
      </c>
      <c r="B190" t="s">
        <v>124</v>
      </c>
      <c r="E190" s="96">
        <v>3000</v>
      </c>
      <c r="F190" t="s">
        <v>190</v>
      </c>
    </row>
    <row r="191" spans="1:6" x14ac:dyDescent="0.25">
      <c r="A191">
        <v>3239</v>
      </c>
      <c r="B191" t="s">
        <v>124</v>
      </c>
      <c r="E191" s="96">
        <v>5000</v>
      </c>
      <c r="F191" t="s">
        <v>187</v>
      </c>
    </row>
    <row r="192" spans="1:6" x14ac:dyDescent="0.25">
      <c r="A192">
        <v>3239</v>
      </c>
      <c r="B192" t="s">
        <v>124</v>
      </c>
      <c r="E192" s="96">
        <v>5000</v>
      </c>
      <c r="F192" t="s">
        <v>118</v>
      </c>
    </row>
    <row r="193" spans="1:8" x14ac:dyDescent="0.25">
      <c r="A193">
        <v>3239</v>
      </c>
      <c r="B193" t="s">
        <v>124</v>
      </c>
      <c r="E193" s="96">
        <v>4000</v>
      </c>
      <c r="F193" t="s">
        <v>114</v>
      </c>
    </row>
    <row r="194" spans="1:8" x14ac:dyDescent="0.25">
      <c r="A194">
        <v>3239</v>
      </c>
      <c r="B194" t="s">
        <v>124</v>
      </c>
      <c r="E194" s="96">
        <v>8000</v>
      </c>
      <c r="F194" t="s">
        <v>122</v>
      </c>
    </row>
    <row r="195" spans="1:8" x14ac:dyDescent="0.25">
      <c r="A195">
        <v>3239</v>
      </c>
      <c r="B195" t="s">
        <v>124</v>
      </c>
      <c r="E195" s="96">
        <v>0</v>
      </c>
      <c r="F195" t="s">
        <v>137</v>
      </c>
    </row>
    <row r="196" spans="1:8" x14ac:dyDescent="0.25">
      <c r="A196" s="48">
        <v>324</v>
      </c>
      <c r="B196" s="48" t="s">
        <v>131</v>
      </c>
      <c r="C196" s="48"/>
      <c r="D196" s="48"/>
      <c r="E196" s="105">
        <f>SUM(E197:E197)</f>
        <v>0</v>
      </c>
      <c r="F196" s="48"/>
    </row>
    <row r="197" spans="1:8" x14ac:dyDescent="0.25">
      <c r="A197">
        <v>32411</v>
      </c>
      <c r="B197" t="s">
        <v>132</v>
      </c>
      <c r="E197" s="96">
        <v>0</v>
      </c>
      <c r="F197" t="s">
        <v>114</v>
      </c>
    </row>
    <row r="198" spans="1:8" x14ac:dyDescent="0.25">
      <c r="A198" s="2">
        <v>329</v>
      </c>
      <c r="B198" s="2" t="s">
        <v>126</v>
      </c>
      <c r="C198" s="2"/>
      <c r="D198" s="2"/>
      <c r="E198" s="95">
        <f>SUM(E199:E205)</f>
        <v>48062.17</v>
      </c>
    </row>
    <row r="199" spans="1:8" x14ac:dyDescent="0.25">
      <c r="A199" s="12">
        <v>3293</v>
      </c>
      <c r="B199" s="12" t="s">
        <v>173</v>
      </c>
      <c r="C199" s="12"/>
      <c r="D199" s="12"/>
      <c r="E199" s="82">
        <v>0</v>
      </c>
      <c r="F199" t="s">
        <v>137</v>
      </c>
    </row>
    <row r="200" spans="1:8" x14ac:dyDescent="0.25">
      <c r="A200" s="12">
        <v>3294</v>
      </c>
      <c r="B200" s="12" t="s">
        <v>179</v>
      </c>
      <c r="C200" s="12"/>
      <c r="D200" s="12"/>
      <c r="E200" s="82">
        <v>100</v>
      </c>
      <c r="F200" t="s">
        <v>187</v>
      </c>
    </row>
    <row r="201" spans="1:8" x14ac:dyDescent="0.25">
      <c r="A201">
        <v>3299</v>
      </c>
      <c r="B201" t="s">
        <v>127</v>
      </c>
      <c r="E201" s="96">
        <v>24882.04</v>
      </c>
      <c r="F201" t="s">
        <v>207</v>
      </c>
    </row>
    <row r="202" spans="1:8" x14ac:dyDescent="0.25">
      <c r="A202">
        <v>3299</v>
      </c>
      <c r="B202" t="s">
        <v>127</v>
      </c>
      <c r="E202" s="96">
        <v>5000</v>
      </c>
      <c r="F202" t="s">
        <v>118</v>
      </c>
    </row>
    <row r="203" spans="1:8" x14ac:dyDescent="0.25">
      <c r="A203">
        <v>3299</v>
      </c>
      <c r="B203" t="s">
        <v>127</v>
      </c>
      <c r="E203" s="96">
        <v>16000</v>
      </c>
      <c r="F203" t="s">
        <v>114</v>
      </c>
    </row>
    <row r="204" spans="1:8" x14ac:dyDescent="0.25">
      <c r="A204">
        <v>3299</v>
      </c>
      <c r="B204" t="s">
        <v>127</v>
      </c>
      <c r="E204" s="96">
        <v>80.13</v>
      </c>
      <c r="F204" t="s">
        <v>191</v>
      </c>
    </row>
    <row r="205" spans="1:8" x14ac:dyDescent="0.25">
      <c r="A205">
        <v>3299</v>
      </c>
      <c r="B205" t="s">
        <v>127</v>
      </c>
      <c r="E205" s="96">
        <v>2000</v>
      </c>
      <c r="F205" t="s">
        <v>122</v>
      </c>
    </row>
    <row r="206" spans="1:8" x14ac:dyDescent="0.25">
      <c r="A206" s="2">
        <v>422</v>
      </c>
      <c r="B206" s="2" t="s">
        <v>108</v>
      </c>
      <c r="C206" s="2"/>
      <c r="D206" s="2"/>
      <c r="E206" s="95">
        <f>SUM(E207:E209)</f>
        <v>6.98</v>
      </c>
      <c r="F206" s="2"/>
      <c r="H206" s="2"/>
    </row>
    <row r="207" spans="1:8" x14ac:dyDescent="0.25">
      <c r="A207">
        <v>4221</v>
      </c>
      <c r="B207" t="s">
        <v>128</v>
      </c>
      <c r="E207" s="96">
        <v>0</v>
      </c>
      <c r="F207" t="s">
        <v>125</v>
      </c>
    </row>
    <row r="208" spans="1:8" x14ac:dyDescent="0.25">
      <c r="A208">
        <v>4221</v>
      </c>
      <c r="B208" t="s">
        <v>128</v>
      </c>
      <c r="E208" s="96">
        <v>0</v>
      </c>
      <c r="F208" t="s">
        <v>120</v>
      </c>
    </row>
    <row r="209" spans="1:6" x14ac:dyDescent="0.25">
      <c r="A209">
        <v>42411</v>
      </c>
      <c r="B209" t="s">
        <v>199</v>
      </c>
      <c r="E209" s="96">
        <v>6.98</v>
      </c>
      <c r="F209" t="s">
        <v>137</v>
      </c>
    </row>
    <row r="210" spans="1:6" x14ac:dyDescent="0.25">
      <c r="E210" s="96"/>
    </row>
    <row r="211" spans="1:6" x14ac:dyDescent="0.25">
      <c r="A211" s="75" t="s">
        <v>192</v>
      </c>
      <c r="B211" s="75"/>
      <c r="C211" s="75"/>
      <c r="D211" s="75"/>
      <c r="E211" s="105">
        <f>SUM(E213+E215+E217+E219)</f>
        <v>65926.880000000005</v>
      </c>
    </row>
    <row r="212" spans="1:6" x14ac:dyDescent="0.25">
      <c r="E212" s="107"/>
    </row>
    <row r="213" spans="1:6" x14ac:dyDescent="0.25">
      <c r="A213" s="48">
        <v>311</v>
      </c>
      <c r="B213" s="48" t="s">
        <v>193</v>
      </c>
      <c r="C213" s="48"/>
      <c r="D213" s="48"/>
      <c r="E213" s="105">
        <f>E214</f>
        <v>34375</v>
      </c>
      <c r="F213" t="s">
        <v>138</v>
      </c>
    </row>
    <row r="214" spans="1:6" x14ac:dyDescent="0.25">
      <c r="A214">
        <v>3111</v>
      </c>
      <c r="B214" t="s">
        <v>193</v>
      </c>
      <c r="E214" s="96">
        <v>34375</v>
      </c>
      <c r="F214" t="s">
        <v>138</v>
      </c>
    </row>
    <row r="215" spans="1:6" x14ac:dyDescent="0.25">
      <c r="A215" s="48">
        <v>312</v>
      </c>
      <c r="B215" s="48" t="s">
        <v>60</v>
      </c>
      <c r="C215" s="48"/>
      <c r="D215" s="48"/>
      <c r="E215" s="105">
        <f>E216</f>
        <v>3000</v>
      </c>
      <c r="F215" t="s">
        <v>139</v>
      </c>
    </row>
    <row r="216" spans="1:6" x14ac:dyDescent="0.25">
      <c r="A216">
        <v>3121</v>
      </c>
      <c r="B216" t="s">
        <v>194</v>
      </c>
      <c r="E216" s="96">
        <v>3000</v>
      </c>
      <c r="F216" t="s">
        <v>139</v>
      </c>
    </row>
    <row r="217" spans="1:6" x14ac:dyDescent="0.25">
      <c r="A217" s="48">
        <v>313</v>
      </c>
      <c r="B217" s="48" t="s">
        <v>67</v>
      </c>
      <c r="C217" s="48"/>
      <c r="D217" s="48"/>
      <c r="E217" s="105">
        <f>E218</f>
        <v>5671.88</v>
      </c>
      <c r="F217" s="48" t="s">
        <v>139</v>
      </c>
    </row>
    <row r="218" spans="1:6" x14ac:dyDescent="0.25">
      <c r="A218">
        <v>3132</v>
      </c>
      <c r="B218" t="s">
        <v>195</v>
      </c>
      <c r="E218" s="96">
        <v>5671.88</v>
      </c>
      <c r="F218" t="s">
        <v>139</v>
      </c>
    </row>
    <row r="219" spans="1:6" x14ac:dyDescent="0.25">
      <c r="A219" s="48">
        <v>321</v>
      </c>
      <c r="B219" s="48" t="s">
        <v>196</v>
      </c>
      <c r="C219" s="48"/>
      <c r="D219" s="48"/>
      <c r="E219" s="105">
        <f>E220</f>
        <v>22880</v>
      </c>
      <c r="F219" t="s">
        <v>139</v>
      </c>
    </row>
    <row r="220" spans="1:6" x14ac:dyDescent="0.25">
      <c r="A220">
        <v>3212</v>
      </c>
      <c r="B220" t="s">
        <v>197</v>
      </c>
      <c r="E220" s="96">
        <v>22880</v>
      </c>
      <c r="F220" t="s">
        <v>139</v>
      </c>
    </row>
    <row r="221" spans="1:6" x14ac:dyDescent="0.25">
      <c r="E221" s="107"/>
    </row>
    <row r="222" spans="1:6" x14ac:dyDescent="0.25">
      <c r="A222" s="48" t="s">
        <v>201</v>
      </c>
      <c r="B222" s="48"/>
      <c r="C222" s="48"/>
      <c r="D222" s="48"/>
      <c r="E222" s="105">
        <f>SUM(E224+E226+E228+E230)</f>
        <v>120472.92</v>
      </c>
    </row>
    <row r="223" spans="1:6" x14ac:dyDescent="0.25">
      <c r="E223" s="96"/>
    </row>
    <row r="224" spans="1:6" x14ac:dyDescent="0.25">
      <c r="A224">
        <v>311</v>
      </c>
      <c r="B224" t="s">
        <v>202</v>
      </c>
      <c r="E224" s="96">
        <f>E225</f>
        <v>87085.64</v>
      </c>
      <c r="F224" t="s">
        <v>205</v>
      </c>
    </row>
    <row r="225" spans="1:6" x14ac:dyDescent="0.25">
      <c r="A225">
        <v>3111</v>
      </c>
      <c r="B225" t="s">
        <v>202</v>
      </c>
      <c r="E225" s="96">
        <v>87085.64</v>
      </c>
    </row>
    <row r="226" spans="1:6" x14ac:dyDescent="0.25">
      <c r="A226">
        <v>312</v>
      </c>
      <c r="B226" t="s">
        <v>203</v>
      </c>
      <c r="E226" s="96">
        <f>E227</f>
        <v>3300</v>
      </c>
      <c r="F226" t="s">
        <v>204</v>
      </c>
    </row>
    <row r="227" spans="1:6" x14ac:dyDescent="0.25">
      <c r="A227">
        <v>3121</v>
      </c>
      <c r="B227" t="s">
        <v>194</v>
      </c>
      <c r="E227" s="96">
        <v>3300</v>
      </c>
    </row>
    <row r="228" spans="1:6" x14ac:dyDescent="0.25">
      <c r="A228" s="48">
        <v>313</v>
      </c>
      <c r="B228" s="48" t="s">
        <v>67</v>
      </c>
      <c r="C228" s="48"/>
      <c r="D228" s="48"/>
      <c r="E228" s="96">
        <f>E229</f>
        <v>14369.16</v>
      </c>
      <c r="F228" t="s">
        <v>205</v>
      </c>
    </row>
    <row r="229" spans="1:6" x14ac:dyDescent="0.25">
      <c r="A229">
        <v>3132</v>
      </c>
      <c r="B229" t="s">
        <v>195</v>
      </c>
      <c r="E229" s="96">
        <v>14369.16</v>
      </c>
    </row>
    <row r="230" spans="1:6" x14ac:dyDescent="0.25">
      <c r="A230" s="48">
        <v>321</v>
      </c>
      <c r="B230" s="48" t="s">
        <v>196</v>
      </c>
      <c r="C230" s="48"/>
      <c r="D230" s="48"/>
      <c r="E230" s="96">
        <f>E231</f>
        <v>15718.12</v>
      </c>
      <c r="F230" t="s">
        <v>205</v>
      </c>
    </row>
    <row r="231" spans="1:6" x14ac:dyDescent="0.25">
      <c r="A231">
        <v>3212</v>
      </c>
      <c r="B231" t="s">
        <v>197</v>
      </c>
      <c r="E231" s="96">
        <v>15718.12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tabSelected="1" workbookViewId="0">
      <selection activeCell="E156" sqref="E156"/>
    </sheetView>
  </sheetViews>
  <sheetFormatPr defaultRowHeight="15" x14ac:dyDescent="0.25"/>
  <sheetData>
    <row r="1" spans="1:9" x14ac:dyDescent="0.25">
      <c r="A1" s="48" t="s">
        <v>209</v>
      </c>
      <c r="B1" s="48"/>
      <c r="C1" s="48"/>
    </row>
    <row r="3" spans="1:9" x14ac:dyDescent="0.25">
      <c r="A3" t="s">
        <v>165</v>
      </c>
      <c r="E3" s="65"/>
      <c r="F3" s="64"/>
    </row>
    <row r="4" spans="1:9" x14ac:dyDescent="0.25">
      <c r="A4" s="68" t="s">
        <v>164</v>
      </c>
      <c r="B4" s="1"/>
      <c r="C4" s="1"/>
      <c r="D4" s="2"/>
      <c r="E4" s="3"/>
    </row>
    <row r="5" spans="1:9" x14ac:dyDescent="0.25">
      <c r="A5" s="68" t="s">
        <v>175</v>
      </c>
      <c r="B5" s="1"/>
      <c r="C5" s="1"/>
      <c r="D5" s="2"/>
      <c r="E5" s="3"/>
    </row>
    <row r="6" spans="1:9" x14ac:dyDescent="0.25">
      <c r="A6" s="68" t="s">
        <v>166</v>
      </c>
      <c r="B6" s="1"/>
      <c r="C6" s="1"/>
      <c r="D6" s="2"/>
      <c r="E6" s="3"/>
    </row>
    <row r="7" spans="1:9" x14ac:dyDescent="0.25">
      <c r="A7" s="68" t="s">
        <v>169</v>
      </c>
      <c r="B7" s="1"/>
      <c r="C7" s="1"/>
      <c r="D7" s="2"/>
      <c r="E7" s="3"/>
    </row>
    <row r="8" spans="1:9" x14ac:dyDescent="0.25">
      <c r="A8" s="68"/>
      <c r="B8" s="1"/>
      <c r="C8" s="1"/>
      <c r="D8" s="2"/>
      <c r="E8" s="3" t="s">
        <v>181</v>
      </c>
      <c r="F8" t="s">
        <v>162</v>
      </c>
    </row>
    <row r="9" spans="1:9" x14ac:dyDescent="0.25">
      <c r="A9" s="4">
        <v>6</v>
      </c>
      <c r="B9" s="4" t="s">
        <v>0</v>
      </c>
      <c r="C9" s="4"/>
      <c r="D9" s="5"/>
      <c r="E9" s="76">
        <f>SUM(E11+E19+E21+E25+E28+E33+E75-E76)</f>
        <v>4885982.1900000004</v>
      </c>
      <c r="F9" s="7"/>
      <c r="G9" s="8"/>
      <c r="H9" s="7"/>
    </row>
    <row r="10" spans="1:9" x14ac:dyDescent="0.25">
      <c r="A10" s="9"/>
      <c r="B10" s="9"/>
      <c r="C10" s="9"/>
      <c r="D10" s="10"/>
      <c r="E10" s="77"/>
      <c r="F10" s="12"/>
      <c r="H10" s="12"/>
    </row>
    <row r="11" spans="1:9" x14ac:dyDescent="0.25">
      <c r="A11" s="9">
        <v>636</v>
      </c>
      <c r="B11" s="9" t="s">
        <v>1</v>
      </c>
      <c r="C11" s="9"/>
      <c r="D11" s="10"/>
      <c r="E11" s="77">
        <f>SUM(E12:E18)</f>
        <v>4178033.7399999998</v>
      </c>
      <c r="F11" s="12"/>
      <c r="H11" s="12"/>
    </row>
    <row r="12" spans="1:9" x14ac:dyDescent="0.25">
      <c r="A12" s="7">
        <v>63613</v>
      </c>
      <c r="B12" s="7" t="s">
        <v>140</v>
      </c>
      <c r="C12" s="13"/>
      <c r="D12" s="14"/>
      <c r="E12" s="78">
        <v>72934.73</v>
      </c>
      <c r="F12" s="12" t="s">
        <v>114</v>
      </c>
      <c r="G12">
        <v>5434.73</v>
      </c>
      <c r="H12" s="12"/>
    </row>
    <row r="13" spans="1:9" x14ac:dyDescent="0.25">
      <c r="A13" s="7">
        <v>63612</v>
      </c>
      <c r="B13" s="7" t="s">
        <v>153</v>
      </c>
      <c r="C13" s="13"/>
      <c r="D13" s="14"/>
      <c r="E13" s="78">
        <v>2000</v>
      </c>
      <c r="F13" s="12" t="s">
        <v>137</v>
      </c>
      <c r="H13" s="12"/>
    </row>
    <row r="14" spans="1:9" x14ac:dyDescent="0.25">
      <c r="A14" s="7">
        <v>63612</v>
      </c>
      <c r="B14" s="7" t="s">
        <v>152</v>
      </c>
      <c r="C14" s="13"/>
      <c r="D14" s="14"/>
      <c r="E14" s="78">
        <v>3931232.86</v>
      </c>
      <c r="F14" s="12" t="s">
        <v>137</v>
      </c>
      <c r="H14" s="12"/>
    </row>
    <row r="15" spans="1:9" x14ac:dyDescent="0.25">
      <c r="A15" s="7">
        <v>63612</v>
      </c>
      <c r="B15" s="7" t="s">
        <v>223</v>
      </c>
      <c r="C15" s="13"/>
      <c r="D15" s="14"/>
      <c r="E15" s="78">
        <v>20000</v>
      </c>
      <c r="F15" s="12" t="s">
        <v>224</v>
      </c>
      <c r="H15" s="12"/>
    </row>
    <row r="16" spans="1:9" x14ac:dyDescent="0.25">
      <c r="A16" s="12">
        <v>636122</v>
      </c>
      <c r="B16" s="12" t="s">
        <v>151</v>
      </c>
      <c r="C16" s="2"/>
      <c r="D16" s="16"/>
      <c r="E16" s="78">
        <v>133366.15</v>
      </c>
      <c r="F16" s="12" t="s">
        <v>137</v>
      </c>
      <c r="G16" t="s">
        <v>206</v>
      </c>
      <c r="H16" s="50"/>
      <c r="I16" s="50"/>
    </row>
    <row r="17" spans="1:9" x14ac:dyDescent="0.25">
      <c r="A17" s="12">
        <v>636121</v>
      </c>
      <c r="B17" s="12" t="s">
        <v>150</v>
      </c>
      <c r="C17" s="2"/>
      <c r="D17" s="16"/>
      <c r="E17" s="78">
        <v>13500</v>
      </c>
      <c r="F17" s="12" t="s">
        <v>137</v>
      </c>
      <c r="H17" s="50"/>
      <c r="I17" s="50"/>
    </row>
    <row r="18" spans="1:9" x14ac:dyDescent="0.25">
      <c r="A18" s="12">
        <v>63622</v>
      </c>
      <c r="B18" s="12" t="s">
        <v>2</v>
      </c>
      <c r="C18" s="12"/>
      <c r="D18" s="17"/>
      <c r="E18" s="79">
        <v>5000</v>
      </c>
      <c r="F18" s="12" t="s">
        <v>224</v>
      </c>
      <c r="H18" s="12"/>
    </row>
    <row r="19" spans="1:9" x14ac:dyDescent="0.25">
      <c r="A19" s="56">
        <v>639</v>
      </c>
      <c r="B19" s="56" t="s">
        <v>182</v>
      </c>
      <c r="C19" s="56"/>
      <c r="D19" s="57"/>
      <c r="E19" s="80">
        <f>E20</f>
        <v>0</v>
      </c>
      <c r="F19" s="56"/>
      <c r="G19" s="52"/>
      <c r="H19" s="53"/>
      <c r="I19" s="52"/>
    </row>
    <row r="20" spans="1:9" x14ac:dyDescent="0.25">
      <c r="A20" s="12">
        <v>63931</v>
      </c>
      <c r="B20" s="12" t="s">
        <v>183</v>
      </c>
      <c r="C20" s="12"/>
      <c r="D20" s="17"/>
      <c r="E20" s="79">
        <v>0</v>
      </c>
      <c r="F20" s="12" t="s">
        <v>138</v>
      </c>
      <c r="H20" s="12"/>
    </row>
    <row r="21" spans="1:9" x14ac:dyDescent="0.25">
      <c r="A21" s="9">
        <v>652</v>
      </c>
      <c r="B21" s="9" t="s">
        <v>3</v>
      </c>
      <c r="C21" s="9"/>
      <c r="D21" s="9"/>
      <c r="E21" s="81">
        <f>SUM(E22:E24)</f>
        <v>26000</v>
      </c>
      <c r="F21" s="12"/>
      <c r="H21" s="12"/>
    </row>
    <row r="22" spans="1:9" x14ac:dyDescent="0.25">
      <c r="A22" s="12">
        <v>65264</v>
      </c>
      <c r="B22" s="12" t="s">
        <v>4</v>
      </c>
      <c r="C22" s="12"/>
      <c r="D22" s="12"/>
      <c r="E22" s="82">
        <v>26000</v>
      </c>
      <c r="F22" s="12" t="s">
        <v>118</v>
      </c>
      <c r="H22" s="12"/>
    </row>
    <row r="23" spans="1:9" x14ac:dyDescent="0.25">
      <c r="A23" s="12">
        <v>65267</v>
      </c>
      <c r="B23" s="12" t="s">
        <v>5</v>
      </c>
      <c r="C23" s="12"/>
      <c r="D23" s="12"/>
      <c r="E23" s="82">
        <v>0</v>
      </c>
      <c r="F23" s="12"/>
      <c r="H23" s="12"/>
    </row>
    <row r="24" spans="1:9" x14ac:dyDescent="0.25">
      <c r="A24" s="12">
        <v>65281</v>
      </c>
      <c r="B24" s="12" t="s">
        <v>142</v>
      </c>
      <c r="C24" s="12"/>
      <c r="D24" s="12"/>
      <c r="E24" s="82"/>
      <c r="F24" s="12"/>
      <c r="H24" s="12"/>
    </row>
    <row r="25" spans="1:9" x14ac:dyDescent="0.25">
      <c r="A25" s="9">
        <v>661</v>
      </c>
      <c r="B25" s="9" t="s">
        <v>6</v>
      </c>
      <c r="C25" s="9"/>
      <c r="D25" s="20"/>
      <c r="E25" s="83">
        <f>SUM(E26+E27)</f>
        <v>6500</v>
      </c>
      <c r="F25" s="12"/>
      <c r="H25" s="12"/>
    </row>
    <row r="26" spans="1:9" x14ac:dyDescent="0.25">
      <c r="A26" s="66">
        <v>66141</v>
      </c>
      <c r="B26" s="66" t="s">
        <v>163</v>
      </c>
      <c r="C26" s="66"/>
      <c r="D26" s="66"/>
      <c r="E26" s="84">
        <v>4000</v>
      </c>
      <c r="F26" s="12" t="s">
        <v>120</v>
      </c>
      <c r="H26" s="12"/>
    </row>
    <row r="27" spans="1:9" x14ac:dyDescent="0.25">
      <c r="A27" s="12">
        <v>66151</v>
      </c>
      <c r="B27" s="12" t="s">
        <v>6</v>
      </c>
      <c r="C27" s="12"/>
      <c r="D27" s="12"/>
      <c r="E27" s="85">
        <v>2500</v>
      </c>
      <c r="F27" s="12" t="s">
        <v>120</v>
      </c>
      <c r="H27" s="12"/>
    </row>
    <row r="28" spans="1:9" x14ac:dyDescent="0.25">
      <c r="A28" s="9">
        <v>663</v>
      </c>
      <c r="B28" s="9" t="s">
        <v>7</v>
      </c>
      <c r="C28" s="20"/>
      <c r="D28" s="20"/>
      <c r="E28" s="86">
        <f>SUM(E29:E32)</f>
        <v>47000</v>
      </c>
      <c r="F28" s="12"/>
      <c r="H28" s="12"/>
    </row>
    <row r="29" spans="1:9" x14ac:dyDescent="0.25">
      <c r="A29" s="7">
        <v>66311</v>
      </c>
      <c r="B29" s="7" t="s">
        <v>8</v>
      </c>
      <c r="C29" s="7"/>
      <c r="D29" s="7"/>
      <c r="E29" s="87">
        <v>3000</v>
      </c>
      <c r="F29" s="12" t="s">
        <v>122</v>
      </c>
      <c r="H29" s="12"/>
    </row>
    <row r="30" spans="1:9" x14ac:dyDescent="0.25">
      <c r="A30" s="7">
        <v>63612</v>
      </c>
      <c r="B30" s="7" t="s">
        <v>176</v>
      </c>
      <c r="C30" s="7"/>
      <c r="D30" s="7"/>
      <c r="E30" s="87">
        <v>15000</v>
      </c>
      <c r="F30" s="12" t="s">
        <v>122</v>
      </c>
      <c r="H30" s="12"/>
    </row>
    <row r="31" spans="1:9" x14ac:dyDescent="0.25">
      <c r="A31" s="7">
        <v>66313</v>
      </c>
      <c r="B31" s="7" t="s">
        <v>9</v>
      </c>
      <c r="C31" s="7"/>
      <c r="D31" s="7"/>
      <c r="E31" s="87">
        <v>29000</v>
      </c>
      <c r="F31" s="12" t="s">
        <v>122</v>
      </c>
      <c r="H31" s="12"/>
    </row>
    <row r="32" spans="1:9" x14ac:dyDescent="0.25">
      <c r="A32" s="7">
        <v>66314</v>
      </c>
      <c r="B32" s="7" t="s">
        <v>10</v>
      </c>
      <c r="C32" s="7"/>
      <c r="D32" s="7"/>
      <c r="E32" s="87">
        <v>0</v>
      </c>
      <c r="F32" s="12" t="s">
        <v>122</v>
      </c>
      <c r="H32" s="12"/>
    </row>
    <row r="33" spans="1:8" x14ac:dyDescent="0.25">
      <c r="A33" s="9">
        <v>671</v>
      </c>
      <c r="B33" s="9" t="s">
        <v>11</v>
      </c>
      <c r="C33" s="9"/>
      <c r="D33" s="10" t="s">
        <v>12</v>
      </c>
      <c r="E33" s="77">
        <f>SUM(E34+E71)</f>
        <v>516669.98</v>
      </c>
      <c r="F33" s="12"/>
      <c r="H33" s="12"/>
    </row>
    <row r="34" spans="1:8" x14ac:dyDescent="0.25">
      <c r="A34" s="26">
        <v>6711</v>
      </c>
      <c r="B34" s="26" t="s">
        <v>13</v>
      </c>
      <c r="C34" s="27"/>
      <c r="D34" s="28"/>
      <c r="E34" s="88">
        <f>SUM(E35:E70)</f>
        <v>432200.98</v>
      </c>
      <c r="F34" s="12"/>
      <c r="H34" s="12"/>
    </row>
    <row r="35" spans="1:8" x14ac:dyDescent="0.25">
      <c r="A35" s="66">
        <v>671111</v>
      </c>
      <c r="B35" s="66" t="s">
        <v>185</v>
      </c>
      <c r="C35" s="73"/>
      <c r="D35" s="72"/>
      <c r="E35" s="89">
        <v>44233.599999999999</v>
      </c>
      <c r="F35" s="12" t="s">
        <v>139</v>
      </c>
      <c r="G35" t="s">
        <v>200</v>
      </c>
      <c r="H35" s="12"/>
    </row>
    <row r="36" spans="1:8" x14ac:dyDescent="0.25">
      <c r="A36" s="66">
        <v>671112</v>
      </c>
      <c r="B36" s="66" t="s">
        <v>186</v>
      </c>
      <c r="C36" s="73"/>
      <c r="D36" s="72"/>
      <c r="E36" s="89">
        <v>3000</v>
      </c>
      <c r="F36" s="12" t="s">
        <v>139</v>
      </c>
      <c r="H36" s="12"/>
    </row>
    <row r="37" spans="1:8" x14ac:dyDescent="0.25">
      <c r="A37" s="12">
        <v>671115</v>
      </c>
      <c r="B37" s="12" t="s">
        <v>14</v>
      </c>
      <c r="C37" s="12"/>
      <c r="D37" s="12"/>
      <c r="E37" s="82">
        <v>72299</v>
      </c>
      <c r="F37" s="12" t="s">
        <v>139</v>
      </c>
      <c r="G37">
        <v>2299</v>
      </c>
      <c r="H37" s="12"/>
    </row>
    <row r="38" spans="1:8" x14ac:dyDescent="0.25">
      <c r="A38" s="12">
        <v>671115</v>
      </c>
      <c r="B38" s="12" t="s">
        <v>184</v>
      </c>
      <c r="C38" s="12"/>
      <c r="D38" s="12"/>
      <c r="E38" s="82">
        <v>23296</v>
      </c>
      <c r="F38" s="12"/>
      <c r="G38">
        <v>416</v>
      </c>
      <c r="H38" s="12"/>
    </row>
    <row r="39" spans="1:8" x14ac:dyDescent="0.25">
      <c r="A39" s="12">
        <v>671116</v>
      </c>
      <c r="B39" s="12" t="s">
        <v>15</v>
      </c>
      <c r="C39" s="12"/>
      <c r="D39" s="12"/>
      <c r="E39" s="82">
        <v>7338</v>
      </c>
      <c r="F39" s="12" t="s">
        <v>139</v>
      </c>
      <c r="H39" s="12"/>
    </row>
    <row r="40" spans="1:8" x14ac:dyDescent="0.25">
      <c r="A40" s="12">
        <v>671117</v>
      </c>
      <c r="B40" s="12" t="s">
        <v>16</v>
      </c>
      <c r="C40" s="12"/>
      <c r="D40" s="12"/>
      <c r="E40" s="82">
        <v>20000</v>
      </c>
      <c r="F40" s="12" t="s">
        <v>139</v>
      </c>
      <c r="H40" s="12"/>
    </row>
    <row r="41" spans="1:8" x14ac:dyDescent="0.25">
      <c r="A41" s="12">
        <v>671118</v>
      </c>
      <c r="B41" s="12" t="s">
        <v>17</v>
      </c>
      <c r="C41" s="12"/>
      <c r="D41" s="12"/>
      <c r="E41" s="82">
        <v>26000</v>
      </c>
      <c r="F41" s="12" t="s">
        <v>139</v>
      </c>
      <c r="H41" s="12"/>
    </row>
    <row r="42" spans="1:8" x14ac:dyDescent="0.25">
      <c r="A42" s="12">
        <v>671119</v>
      </c>
      <c r="B42" s="12" t="s">
        <v>18</v>
      </c>
      <c r="C42" s="12"/>
      <c r="D42" s="12"/>
      <c r="E42" s="82"/>
      <c r="F42" s="12" t="s">
        <v>139</v>
      </c>
      <c r="H42" s="12"/>
    </row>
    <row r="43" spans="1:8" x14ac:dyDescent="0.25">
      <c r="A43" s="12">
        <v>671120</v>
      </c>
      <c r="B43" s="12" t="s">
        <v>19</v>
      </c>
      <c r="C43" s="12"/>
      <c r="D43" s="12"/>
      <c r="E43" s="82">
        <v>4000</v>
      </c>
      <c r="F43" s="12" t="s">
        <v>139</v>
      </c>
      <c r="H43" s="12"/>
    </row>
    <row r="44" spans="1:8" x14ac:dyDescent="0.25">
      <c r="A44" s="12">
        <v>671121</v>
      </c>
      <c r="B44" s="12" t="s">
        <v>20</v>
      </c>
      <c r="C44" s="12"/>
      <c r="D44" s="12"/>
      <c r="E44" s="82">
        <v>1000</v>
      </c>
      <c r="F44" s="12" t="s">
        <v>139</v>
      </c>
      <c r="H44" s="12"/>
    </row>
    <row r="45" spans="1:8" x14ac:dyDescent="0.25">
      <c r="A45" s="12">
        <v>671133</v>
      </c>
      <c r="B45" s="12" t="s">
        <v>21</v>
      </c>
      <c r="C45" s="12"/>
      <c r="D45" s="12"/>
      <c r="E45" s="82">
        <v>2000</v>
      </c>
      <c r="F45" s="12" t="s">
        <v>139</v>
      </c>
      <c r="H45" s="12"/>
    </row>
    <row r="46" spans="1:8" x14ac:dyDescent="0.25">
      <c r="A46" s="12">
        <v>671122</v>
      </c>
      <c r="B46" s="12" t="s">
        <v>22</v>
      </c>
      <c r="C46" s="12"/>
      <c r="D46" s="12"/>
      <c r="E46" s="82">
        <v>10500</v>
      </c>
      <c r="F46" s="12" t="s">
        <v>139</v>
      </c>
      <c r="H46" s="12"/>
    </row>
    <row r="47" spans="1:8" x14ac:dyDescent="0.25">
      <c r="A47" s="12">
        <v>671123</v>
      </c>
      <c r="B47" s="12" t="s">
        <v>23</v>
      </c>
      <c r="C47" s="12"/>
      <c r="D47" s="12"/>
      <c r="E47" s="82">
        <v>37000</v>
      </c>
      <c r="F47" s="12" t="s">
        <v>139</v>
      </c>
      <c r="H47" s="12"/>
    </row>
    <row r="48" spans="1:8" x14ac:dyDescent="0.25">
      <c r="A48" s="12">
        <v>671124</v>
      </c>
      <c r="B48" s="12" t="s">
        <v>24</v>
      </c>
      <c r="C48" s="12"/>
      <c r="D48" s="12"/>
      <c r="E48" s="82">
        <v>0</v>
      </c>
      <c r="F48" s="12" t="s">
        <v>139</v>
      </c>
      <c r="H48" s="12"/>
    </row>
    <row r="49" spans="1:8" x14ac:dyDescent="0.25">
      <c r="A49" s="12">
        <v>671125</v>
      </c>
      <c r="B49" s="12" t="s">
        <v>25</v>
      </c>
      <c r="C49" s="12"/>
      <c r="D49" s="12"/>
      <c r="E49" s="82">
        <v>17000</v>
      </c>
      <c r="F49" s="12" t="s">
        <v>139</v>
      </c>
      <c r="H49" s="12"/>
    </row>
    <row r="50" spans="1:8" x14ac:dyDescent="0.25">
      <c r="A50" s="12">
        <v>671126</v>
      </c>
      <c r="B50" s="12" t="s">
        <v>26</v>
      </c>
      <c r="C50" s="12"/>
      <c r="D50" s="12"/>
      <c r="E50" s="82">
        <v>12000</v>
      </c>
      <c r="F50" s="12" t="s">
        <v>139</v>
      </c>
      <c r="H50" s="12"/>
    </row>
    <row r="51" spans="1:8" x14ac:dyDescent="0.25">
      <c r="A51" s="12">
        <v>671127</v>
      </c>
      <c r="B51" s="12" t="s">
        <v>27</v>
      </c>
      <c r="C51" s="12"/>
      <c r="D51" s="12"/>
      <c r="E51" s="82">
        <v>1000</v>
      </c>
      <c r="F51" s="12" t="s">
        <v>139</v>
      </c>
      <c r="H51" s="12"/>
    </row>
    <row r="52" spans="1:8" x14ac:dyDescent="0.25">
      <c r="A52" s="12">
        <v>671128</v>
      </c>
      <c r="B52" s="12" t="s">
        <v>28</v>
      </c>
      <c r="C52" s="12"/>
      <c r="D52" s="12"/>
      <c r="E52" s="82">
        <v>4000</v>
      </c>
      <c r="F52" s="12" t="s">
        <v>139</v>
      </c>
      <c r="H52" s="12"/>
    </row>
    <row r="53" spans="1:8" x14ac:dyDescent="0.25">
      <c r="A53" s="12">
        <v>671129</v>
      </c>
      <c r="B53" s="12" t="s">
        <v>29</v>
      </c>
      <c r="C53" s="12"/>
      <c r="D53" s="12"/>
      <c r="E53" s="82">
        <v>16012.5</v>
      </c>
      <c r="F53" s="12" t="s">
        <v>139</v>
      </c>
      <c r="G53">
        <v>12.5</v>
      </c>
      <c r="H53" s="12"/>
    </row>
    <row r="54" spans="1:8" x14ac:dyDescent="0.25">
      <c r="A54" s="12">
        <v>671130</v>
      </c>
      <c r="B54" s="12" t="s">
        <v>222</v>
      </c>
      <c r="C54" s="12"/>
      <c r="D54" s="12"/>
      <c r="E54" s="82">
        <v>17500</v>
      </c>
      <c r="F54" s="12" t="s">
        <v>139</v>
      </c>
      <c r="H54" s="12"/>
    </row>
    <row r="55" spans="1:8" x14ac:dyDescent="0.25">
      <c r="A55" s="12">
        <v>671131</v>
      </c>
      <c r="B55" s="12" t="s">
        <v>31</v>
      </c>
      <c r="C55" s="12"/>
      <c r="D55" s="12"/>
      <c r="E55" s="82">
        <v>12500</v>
      </c>
      <c r="F55" s="12" t="s">
        <v>139</v>
      </c>
      <c r="H55" s="12"/>
    </row>
    <row r="56" spans="1:8" x14ac:dyDescent="0.25">
      <c r="A56" s="12">
        <v>671132</v>
      </c>
      <c r="B56" s="12" t="s">
        <v>32</v>
      </c>
      <c r="C56" s="12"/>
      <c r="D56" s="12"/>
      <c r="E56" s="82">
        <v>1500</v>
      </c>
      <c r="F56" s="12" t="s">
        <v>139</v>
      </c>
      <c r="H56" s="12"/>
    </row>
    <row r="57" spans="1:8" x14ac:dyDescent="0.25">
      <c r="A57" s="12">
        <v>671134</v>
      </c>
      <c r="B57" s="12" t="s">
        <v>33</v>
      </c>
      <c r="C57" s="12"/>
      <c r="D57" s="12"/>
      <c r="E57" s="82">
        <v>300</v>
      </c>
      <c r="F57" s="12" t="s">
        <v>139</v>
      </c>
      <c r="H57" s="12"/>
    </row>
    <row r="58" spans="1:8" x14ac:dyDescent="0.25">
      <c r="A58" s="12">
        <v>671135</v>
      </c>
      <c r="B58" s="12" t="s">
        <v>34</v>
      </c>
      <c r="C58" s="12"/>
      <c r="D58" s="12"/>
      <c r="E58" s="82">
        <v>2500</v>
      </c>
      <c r="F58" s="12" t="s">
        <v>139</v>
      </c>
      <c r="H58" s="12"/>
    </row>
    <row r="59" spans="1:8" x14ac:dyDescent="0.25">
      <c r="A59" s="12">
        <v>671136</v>
      </c>
      <c r="B59" s="12" t="s">
        <v>35</v>
      </c>
      <c r="C59" s="12"/>
      <c r="D59" s="12"/>
      <c r="E59" s="82">
        <v>250</v>
      </c>
      <c r="F59" s="12" t="s">
        <v>139</v>
      </c>
      <c r="H59" s="12"/>
    </row>
    <row r="60" spans="1:8" x14ac:dyDescent="0.25">
      <c r="A60" s="12">
        <v>671146</v>
      </c>
      <c r="B60" s="12" t="s">
        <v>36</v>
      </c>
      <c r="C60" s="12"/>
      <c r="D60" s="12"/>
      <c r="E60" s="82">
        <v>1000</v>
      </c>
      <c r="F60" s="12" t="s">
        <v>139</v>
      </c>
      <c r="H60" s="12"/>
    </row>
    <row r="61" spans="1:8" x14ac:dyDescent="0.25">
      <c r="A61" s="12">
        <v>671137</v>
      </c>
      <c r="B61" s="12" t="s">
        <v>37</v>
      </c>
      <c r="C61" s="12"/>
      <c r="D61" s="12"/>
      <c r="E61" s="82">
        <v>2121.88</v>
      </c>
      <c r="F61" s="12" t="s">
        <v>139</v>
      </c>
      <c r="G61">
        <v>121.88</v>
      </c>
      <c r="H61" s="12"/>
    </row>
    <row r="62" spans="1:8" x14ac:dyDescent="0.25">
      <c r="A62" s="12">
        <v>671138</v>
      </c>
      <c r="B62" s="12" t="s">
        <v>38</v>
      </c>
      <c r="C62" s="12"/>
      <c r="D62" s="12"/>
      <c r="E62" s="82">
        <v>0</v>
      </c>
      <c r="F62" s="12" t="s">
        <v>139</v>
      </c>
      <c r="H62" s="12"/>
    </row>
    <row r="63" spans="1:8" x14ac:dyDescent="0.25">
      <c r="A63" s="12">
        <v>671139</v>
      </c>
      <c r="B63" s="12" t="s">
        <v>39</v>
      </c>
      <c r="C63" s="12"/>
      <c r="D63" s="12"/>
      <c r="E63" s="82"/>
      <c r="F63" s="12" t="s">
        <v>139</v>
      </c>
      <c r="H63" s="12"/>
    </row>
    <row r="64" spans="1:8" x14ac:dyDescent="0.25">
      <c r="A64" s="12">
        <v>6711391</v>
      </c>
      <c r="B64" s="12" t="s">
        <v>40</v>
      </c>
      <c r="C64" s="12"/>
      <c r="D64" s="12"/>
      <c r="E64" s="82">
        <v>57000</v>
      </c>
      <c r="F64" s="12" t="s">
        <v>139</v>
      </c>
      <c r="H64" s="12"/>
    </row>
    <row r="65" spans="1:8" x14ac:dyDescent="0.25">
      <c r="A65" s="12">
        <v>6711392</v>
      </c>
      <c r="B65" s="12" t="s">
        <v>41</v>
      </c>
      <c r="C65" s="12"/>
      <c r="D65" s="12"/>
      <c r="E65" s="82">
        <v>15800</v>
      </c>
      <c r="F65" s="12" t="s">
        <v>139</v>
      </c>
      <c r="H65" s="12"/>
    </row>
    <row r="66" spans="1:8" x14ac:dyDescent="0.25">
      <c r="A66" s="12">
        <v>6711393</v>
      </c>
      <c r="B66" s="12" t="s">
        <v>42</v>
      </c>
      <c r="C66" s="12"/>
      <c r="D66" s="12"/>
      <c r="E66" s="82">
        <v>1000</v>
      </c>
      <c r="F66" s="12" t="s">
        <v>139</v>
      </c>
      <c r="H66" s="12"/>
    </row>
    <row r="67" spans="1:8" x14ac:dyDescent="0.25">
      <c r="A67" s="12">
        <v>671142</v>
      </c>
      <c r="B67" s="12" t="s">
        <v>43</v>
      </c>
      <c r="C67" s="12"/>
      <c r="D67" s="12"/>
      <c r="E67" s="82">
        <v>3000</v>
      </c>
      <c r="F67" s="12" t="s">
        <v>139</v>
      </c>
      <c r="H67" s="12"/>
    </row>
    <row r="68" spans="1:8" x14ac:dyDescent="0.25">
      <c r="A68" s="12">
        <v>671143</v>
      </c>
      <c r="B68" s="12" t="s">
        <v>44</v>
      </c>
      <c r="C68" s="12"/>
      <c r="D68" s="12"/>
      <c r="E68" s="82">
        <v>0</v>
      </c>
      <c r="F68" s="12" t="s">
        <v>139</v>
      </c>
      <c r="H68" s="12"/>
    </row>
    <row r="69" spans="1:8" x14ac:dyDescent="0.25">
      <c r="A69" s="12">
        <v>671145</v>
      </c>
      <c r="B69" s="12" t="s">
        <v>45</v>
      </c>
      <c r="C69" s="12"/>
      <c r="D69" s="17"/>
      <c r="E69" s="85">
        <v>50</v>
      </c>
      <c r="F69" s="12" t="s">
        <v>139</v>
      </c>
      <c r="H69" s="12"/>
    </row>
    <row r="70" spans="1:8" x14ac:dyDescent="0.25">
      <c r="A70" s="12">
        <v>671147</v>
      </c>
      <c r="B70" s="12" t="s">
        <v>143</v>
      </c>
      <c r="C70" s="12"/>
      <c r="D70" s="17"/>
      <c r="E70" s="85">
        <v>17000</v>
      </c>
      <c r="F70" s="12"/>
      <c r="H70" s="12"/>
    </row>
    <row r="71" spans="1:8" x14ac:dyDescent="0.25">
      <c r="A71" s="9">
        <v>6712</v>
      </c>
      <c r="B71" s="9" t="s">
        <v>46</v>
      </c>
      <c r="C71" s="9"/>
      <c r="D71" s="10"/>
      <c r="E71" s="86">
        <f>SUM(E72:E74)</f>
        <v>84469</v>
      </c>
      <c r="F71" s="12" t="s">
        <v>139</v>
      </c>
      <c r="H71" s="12"/>
    </row>
    <row r="72" spans="1:8" x14ac:dyDescent="0.25">
      <c r="A72" s="12">
        <v>671211</v>
      </c>
      <c r="B72" s="12" t="s">
        <v>47</v>
      </c>
      <c r="C72" s="12"/>
      <c r="D72" s="12"/>
      <c r="E72" s="82">
        <v>69469</v>
      </c>
      <c r="F72" s="12" t="s">
        <v>139</v>
      </c>
      <c r="H72" s="12"/>
    </row>
    <row r="73" spans="1:8" x14ac:dyDescent="0.25">
      <c r="A73" s="12">
        <v>6712161</v>
      </c>
      <c r="B73" s="12" t="s">
        <v>48</v>
      </c>
      <c r="C73" s="12"/>
      <c r="D73" s="12"/>
      <c r="E73" s="82">
        <v>0</v>
      </c>
      <c r="F73" s="12" t="s">
        <v>139</v>
      </c>
      <c r="H73" s="12"/>
    </row>
    <row r="74" spans="1:8" x14ac:dyDescent="0.25">
      <c r="A74" s="12">
        <v>671215</v>
      </c>
      <c r="B74" s="12" t="s">
        <v>221</v>
      </c>
      <c r="C74" s="12"/>
      <c r="D74" s="12"/>
      <c r="E74" s="82">
        <v>15000</v>
      </c>
      <c r="F74" s="12" t="s">
        <v>139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113529.95</v>
      </c>
      <c r="F75" s="12"/>
      <c r="H75" s="12"/>
    </row>
    <row r="76" spans="1:8" x14ac:dyDescent="0.25">
      <c r="A76" s="12">
        <v>92222</v>
      </c>
      <c r="B76" s="12" t="s">
        <v>208</v>
      </c>
      <c r="C76" s="12"/>
      <c r="D76" s="12"/>
      <c r="E76" s="82">
        <v>1751.48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SUM(E79+E147)</f>
        <v>4885982.1900000004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SUM(E82+E133)</f>
        <v>4488506.0100000007</v>
      </c>
      <c r="F79" s="12"/>
      <c r="H79" s="12"/>
    </row>
    <row r="80" spans="1:8" x14ac:dyDescent="0.25">
      <c r="A80" s="66" t="s">
        <v>168</v>
      </c>
      <c r="B80" s="66"/>
      <c r="C80" s="66"/>
      <c r="D80" s="66"/>
      <c r="E80" s="92"/>
      <c r="F80" s="12"/>
      <c r="H80" s="12"/>
    </row>
    <row r="81" spans="1:8" x14ac:dyDescent="0.25">
      <c r="A81" s="34" t="s">
        <v>167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SUM(E83+E96+E127+E130)</f>
        <v>4404037.0100000007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4061299.0100000007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137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137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137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137</v>
      </c>
    </row>
    <row r="88" spans="1:8" x14ac:dyDescent="0.25">
      <c r="A88" s="2">
        <v>312</v>
      </c>
      <c r="B88" s="2" t="s">
        <v>60</v>
      </c>
      <c r="E88" s="95">
        <f>SUM(E89:E93)</f>
        <v>130066.15000000001</v>
      </c>
      <c r="F88" t="s">
        <v>137</v>
      </c>
    </row>
    <row r="89" spans="1:8" x14ac:dyDescent="0.25">
      <c r="A89">
        <v>31212</v>
      </c>
      <c r="B89" t="s">
        <v>61</v>
      </c>
      <c r="E89" s="96">
        <v>14622.85</v>
      </c>
      <c r="F89" t="s">
        <v>137</v>
      </c>
    </row>
    <row r="90" spans="1:8" x14ac:dyDescent="0.25">
      <c r="A90">
        <v>31213</v>
      </c>
      <c r="B90" t="s">
        <v>62</v>
      </c>
      <c r="E90" s="96">
        <v>52000</v>
      </c>
      <c r="F90" t="s">
        <v>137</v>
      </c>
    </row>
    <row r="91" spans="1:8" x14ac:dyDescent="0.25">
      <c r="A91">
        <v>31214</v>
      </c>
      <c r="B91" t="s">
        <v>63</v>
      </c>
      <c r="E91" s="96">
        <v>15443.3</v>
      </c>
      <c r="F91" t="s">
        <v>137</v>
      </c>
    </row>
    <row r="92" spans="1:8" x14ac:dyDescent="0.25">
      <c r="A92">
        <v>31215</v>
      </c>
      <c r="B92" t="s">
        <v>64</v>
      </c>
      <c r="E92" s="96">
        <v>12000</v>
      </c>
      <c r="F92" t="s">
        <v>137</v>
      </c>
    </row>
    <row r="93" spans="1:8" x14ac:dyDescent="0.25">
      <c r="A93">
        <v>31219</v>
      </c>
      <c r="B93" t="s">
        <v>65</v>
      </c>
      <c r="C93" t="s">
        <v>66</v>
      </c>
      <c r="E93" s="96">
        <v>36000</v>
      </c>
      <c r="F93" t="s">
        <v>137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137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137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SUM(E97,E102,E111,E121)</f>
        <v>342688</v>
      </c>
      <c r="F96" t="s">
        <v>139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98338</v>
      </c>
      <c r="F97" t="s">
        <v>139</v>
      </c>
    </row>
    <row r="98" spans="1:6" x14ac:dyDescent="0.25">
      <c r="A98">
        <v>3211</v>
      </c>
      <c r="B98" t="s">
        <v>71</v>
      </c>
      <c r="E98" s="96">
        <v>7338</v>
      </c>
      <c r="F98" t="s">
        <v>139</v>
      </c>
    </row>
    <row r="99" spans="1:6" x14ac:dyDescent="0.25">
      <c r="A99">
        <v>3212</v>
      </c>
      <c r="B99" t="s">
        <v>72</v>
      </c>
      <c r="E99" s="96">
        <v>70000</v>
      </c>
      <c r="F99" t="s">
        <v>139</v>
      </c>
    </row>
    <row r="100" spans="1:6" x14ac:dyDescent="0.25">
      <c r="A100">
        <v>3213</v>
      </c>
      <c r="B100" t="s">
        <v>73</v>
      </c>
      <c r="E100" s="96">
        <v>4000</v>
      </c>
      <c r="F100" t="s">
        <v>139</v>
      </c>
    </row>
    <row r="101" spans="1:6" x14ac:dyDescent="0.25">
      <c r="A101">
        <v>3214</v>
      </c>
      <c r="B101" t="s">
        <v>144</v>
      </c>
      <c r="E101" s="96">
        <v>17000</v>
      </c>
      <c r="F101" t="s">
        <v>139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125800</v>
      </c>
      <c r="F102" t="s">
        <v>139</v>
      </c>
    </row>
    <row r="103" spans="1:6" x14ac:dyDescent="0.25">
      <c r="A103">
        <v>3221</v>
      </c>
      <c r="B103" t="s">
        <v>75</v>
      </c>
      <c r="E103" s="96">
        <v>26000</v>
      </c>
      <c r="F103" t="s">
        <v>139</v>
      </c>
    </row>
    <row r="104" spans="1:6" x14ac:dyDescent="0.25">
      <c r="A104">
        <v>3222</v>
      </c>
      <c r="B104" t="s">
        <v>76</v>
      </c>
      <c r="E104" s="96">
        <v>20000</v>
      </c>
      <c r="F104" t="s">
        <v>139</v>
      </c>
    </row>
    <row r="105" spans="1:6" x14ac:dyDescent="0.25">
      <c r="A105">
        <v>32231</v>
      </c>
      <c r="B105" t="s">
        <v>77</v>
      </c>
      <c r="E105" s="96">
        <v>15800</v>
      </c>
      <c r="F105" t="s">
        <v>139</v>
      </c>
    </row>
    <row r="106" spans="1:6" x14ac:dyDescent="0.25">
      <c r="A106">
        <v>32233</v>
      </c>
      <c r="B106" t="s">
        <v>78</v>
      </c>
      <c r="E106" s="96">
        <v>1000</v>
      </c>
      <c r="F106" t="s">
        <v>139</v>
      </c>
    </row>
    <row r="107" spans="1:6" x14ac:dyDescent="0.25">
      <c r="A107">
        <v>32234</v>
      </c>
      <c r="B107" t="s">
        <v>79</v>
      </c>
      <c r="E107" s="96">
        <v>57000</v>
      </c>
      <c r="F107" t="s">
        <v>139</v>
      </c>
    </row>
    <row r="108" spans="1:6" x14ac:dyDescent="0.25">
      <c r="A108">
        <v>3224</v>
      </c>
      <c r="B108" t="s">
        <v>80</v>
      </c>
      <c r="E108" s="96">
        <v>3000</v>
      </c>
      <c r="F108" t="s">
        <v>139</v>
      </c>
    </row>
    <row r="109" spans="1:6" x14ac:dyDescent="0.25">
      <c r="A109">
        <v>3225</v>
      </c>
      <c r="B109" t="s">
        <v>81</v>
      </c>
      <c r="E109" s="96">
        <v>1000</v>
      </c>
      <c r="F109" t="s">
        <v>139</v>
      </c>
    </row>
    <row r="110" spans="1:6" x14ac:dyDescent="0.25">
      <c r="A110">
        <v>3227</v>
      </c>
      <c r="B110" t="s">
        <v>82</v>
      </c>
      <c r="E110" s="96">
        <v>2000</v>
      </c>
      <c r="F110" t="s">
        <v>139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SUM(E112:E120)</f>
        <v>99000</v>
      </c>
      <c r="F111" t="s">
        <v>139</v>
      </c>
    </row>
    <row r="112" spans="1:6" x14ac:dyDescent="0.25">
      <c r="A112">
        <v>3231</v>
      </c>
      <c r="B112" t="s">
        <v>84</v>
      </c>
      <c r="E112" s="96">
        <v>10500</v>
      </c>
      <c r="F112" t="s">
        <v>139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139</v>
      </c>
    </row>
    <row r="114" spans="1:6" x14ac:dyDescent="0.25">
      <c r="A114">
        <v>3233</v>
      </c>
      <c r="B114" t="s">
        <v>86</v>
      </c>
      <c r="E114" s="96">
        <v>0</v>
      </c>
      <c r="F114" t="s">
        <v>139</v>
      </c>
    </row>
    <row r="115" spans="1:6" x14ac:dyDescent="0.25">
      <c r="A115">
        <v>3234</v>
      </c>
      <c r="B115" t="s">
        <v>87</v>
      </c>
      <c r="E115" s="96">
        <v>17000</v>
      </c>
      <c r="F115" t="s">
        <v>139</v>
      </c>
    </row>
    <row r="116" spans="1:6" x14ac:dyDescent="0.25">
      <c r="A116">
        <v>3235</v>
      </c>
      <c r="B116" t="s">
        <v>88</v>
      </c>
      <c r="E116" s="96">
        <v>12000</v>
      </c>
      <c r="F116" t="s">
        <v>139</v>
      </c>
    </row>
    <row r="117" spans="1:6" x14ac:dyDescent="0.25">
      <c r="A117">
        <v>3236</v>
      </c>
      <c r="B117" t="s">
        <v>89</v>
      </c>
      <c r="E117" s="96">
        <v>1000</v>
      </c>
      <c r="F117" t="s">
        <v>139</v>
      </c>
    </row>
    <row r="118" spans="1:6" x14ac:dyDescent="0.25">
      <c r="A118">
        <v>3237</v>
      </c>
      <c r="B118" t="s">
        <v>90</v>
      </c>
      <c r="E118" s="96">
        <v>4000</v>
      </c>
      <c r="F118" t="s">
        <v>139</v>
      </c>
    </row>
    <row r="119" spans="1:6" x14ac:dyDescent="0.25">
      <c r="A119">
        <v>3238</v>
      </c>
      <c r="B119" t="s">
        <v>91</v>
      </c>
      <c r="E119" s="96">
        <v>16000</v>
      </c>
      <c r="F119" t="s">
        <v>139</v>
      </c>
    </row>
    <row r="120" spans="1:6" x14ac:dyDescent="0.25">
      <c r="A120">
        <v>3239</v>
      </c>
      <c r="B120" t="s">
        <v>92</v>
      </c>
      <c r="E120" s="96">
        <v>1500</v>
      </c>
      <c r="F120" t="s">
        <v>139</v>
      </c>
    </row>
    <row r="121" spans="1:6" x14ac:dyDescent="0.25">
      <c r="A121" s="2">
        <v>329</v>
      </c>
      <c r="B121" s="2" t="s">
        <v>93</v>
      </c>
      <c r="C121" s="2"/>
      <c r="D121" s="2"/>
      <c r="E121" s="95">
        <f>SUM(E122:E126)</f>
        <v>19550</v>
      </c>
      <c r="F121" t="s">
        <v>139</v>
      </c>
    </row>
    <row r="122" spans="1:6" x14ac:dyDescent="0.25">
      <c r="A122">
        <v>3292</v>
      </c>
      <c r="B122" t="s">
        <v>94</v>
      </c>
      <c r="E122" s="96">
        <v>300</v>
      </c>
      <c r="F122" t="s">
        <v>139</v>
      </c>
    </row>
    <row r="123" spans="1:6" x14ac:dyDescent="0.25">
      <c r="A123">
        <v>3293</v>
      </c>
      <c r="B123" t="s">
        <v>95</v>
      </c>
      <c r="E123" s="96">
        <v>2500</v>
      </c>
      <c r="F123" t="s">
        <v>139</v>
      </c>
    </row>
    <row r="124" spans="1:6" x14ac:dyDescent="0.25">
      <c r="A124">
        <v>3294</v>
      </c>
      <c r="B124" t="s">
        <v>96</v>
      </c>
      <c r="E124" s="96">
        <v>250</v>
      </c>
      <c r="F124" t="s">
        <v>139</v>
      </c>
    </row>
    <row r="125" spans="1:6" x14ac:dyDescent="0.25">
      <c r="A125">
        <v>3295</v>
      </c>
      <c r="B125" t="s">
        <v>97</v>
      </c>
      <c r="E125" s="96">
        <v>14500</v>
      </c>
      <c r="F125" t="s">
        <v>141</v>
      </c>
    </row>
    <row r="126" spans="1:6" x14ac:dyDescent="0.25">
      <c r="A126">
        <v>3299</v>
      </c>
      <c r="B126" t="s">
        <v>98</v>
      </c>
      <c r="E126" s="96">
        <v>2000</v>
      </c>
      <c r="F126" t="s">
        <v>139</v>
      </c>
    </row>
    <row r="127" spans="1:6" x14ac:dyDescent="0.25">
      <c r="A127" s="27">
        <v>34</v>
      </c>
      <c r="B127" s="27" t="s">
        <v>99</v>
      </c>
      <c r="C127" s="27"/>
      <c r="D127" s="27"/>
      <c r="E127" s="93">
        <f>SUM(E128:E129)</f>
        <v>50</v>
      </c>
      <c r="F127" t="s">
        <v>139</v>
      </c>
    </row>
    <row r="128" spans="1:6" x14ac:dyDescent="0.25">
      <c r="A128">
        <v>3431</v>
      </c>
      <c r="B128" t="s">
        <v>100</v>
      </c>
      <c r="E128" s="96">
        <v>0</v>
      </c>
      <c r="F128" t="s">
        <v>139</v>
      </c>
    </row>
    <row r="129" spans="1:6" x14ac:dyDescent="0.25">
      <c r="A129">
        <v>3433</v>
      </c>
      <c r="B129" t="s">
        <v>101</v>
      </c>
      <c r="E129" s="96">
        <v>50</v>
      </c>
      <c r="F129" t="s">
        <v>139</v>
      </c>
    </row>
    <row r="130" spans="1:6" x14ac:dyDescent="0.25">
      <c r="A130" s="27">
        <v>38</v>
      </c>
      <c r="B130" s="27" t="s">
        <v>102</v>
      </c>
      <c r="C130" s="27"/>
      <c r="D130" s="27"/>
      <c r="E130" s="93">
        <f>E131</f>
        <v>0</v>
      </c>
      <c r="F130" t="s">
        <v>139</v>
      </c>
    </row>
    <row r="131" spans="1:6" x14ac:dyDescent="0.25">
      <c r="A131">
        <v>38311</v>
      </c>
      <c r="B131" t="s">
        <v>103</v>
      </c>
      <c r="E131" s="96"/>
      <c r="F131" t="s">
        <v>139</v>
      </c>
    </row>
    <row r="132" spans="1:6" x14ac:dyDescent="0.25">
      <c r="E132" s="96"/>
    </row>
    <row r="133" spans="1:6" ht="15.75" x14ac:dyDescent="0.25">
      <c r="A133" s="39">
        <v>4</v>
      </c>
      <c r="B133" s="39" t="s">
        <v>104</v>
      </c>
      <c r="C133" s="39"/>
      <c r="D133" s="39"/>
      <c r="E133" s="97">
        <f>SUM(E134+E136)</f>
        <v>84469</v>
      </c>
    </row>
    <row r="134" spans="1:6" x14ac:dyDescent="0.25">
      <c r="A134" s="27">
        <v>41</v>
      </c>
      <c r="B134" s="27" t="s">
        <v>105</v>
      </c>
      <c r="C134" s="27"/>
      <c r="D134" s="27"/>
      <c r="E134" s="98">
        <f>E135</f>
        <v>0</v>
      </c>
    </row>
    <row r="135" spans="1:6" x14ac:dyDescent="0.25">
      <c r="A135">
        <v>4511</v>
      </c>
      <c r="B135" t="s">
        <v>106</v>
      </c>
      <c r="E135" s="96">
        <v>0</v>
      </c>
    </row>
    <row r="136" spans="1:6" x14ac:dyDescent="0.25">
      <c r="A136" s="27">
        <v>42</v>
      </c>
      <c r="B136" s="27" t="s">
        <v>107</v>
      </c>
      <c r="C136" s="27"/>
      <c r="D136" s="27"/>
      <c r="E136" s="93">
        <f>SUM(E137+E139+E144)</f>
        <v>84469</v>
      </c>
      <c r="F136" t="s">
        <v>160</v>
      </c>
    </row>
    <row r="137" spans="1:6" x14ac:dyDescent="0.25">
      <c r="A137" s="50">
        <v>421</v>
      </c>
      <c r="B137" s="50" t="s">
        <v>134</v>
      </c>
      <c r="C137" s="50"/>
      <c r="D137" s="50"/>
      <c r="E137" s="99">
        <f>E138</f>
        <v>0</v>
      </c>
      <c r="F137" t="s">
        <v>138</v>
      </c>
    </row>
    <row r="138" spans="1:6" x14ac:dyDescent="0.25">
      <c r="A138" s="52">
        <v>42123</v>
      </c>
      <c r="B138" s="53" t="s">
        <v>135</v>
      </c>
      <c r="C138" s="53"/>
      <c r="D138" s="53"/>
      <c r="E138" s="100">
        <v>0</v>
      </c>
      <c r="F138" t="s">
        <v>138</v>
      </c>
    </row>
    <row r="139" spans="1:6" x14ac:dyDescent="0.25">
      <c r="A139" s="2">
        <v>422</v>
      </c>
      <c r="B139" s="2" t="s">
        <v>108</v>
      </c>
      <c r="C139" s="2"/>
      <c r="D139" s="2"/>
      <c r="E139" s="95">
        <f>SUM(E140:E142)</f>
        <v>69469</v>
      </c>
      <c r="F139" t="s">
        <v>139</v>
      </c>
    </row>
    <row r="140" spans="1:6" x14ac:dyDescent="0.25">
      <c r="A140">
        <v>42211</v>
      </c>
      <c r="B140" t="s">
        <v>129</v>
      </c>
      <c r="E140" s="96">
        <v>24434</v>
      </c>
      <c r="F140" t="s">
        <v>139</v>
      </c>
    </row>
    <row r="141" spans="1:6" x14ac:dyDescent="0.25">
      <c r="A141">
        <v>42212</v>
      </c>
      <c r="B141" t="s">
        <v>210</v>
      </c>
      <c r="E141" s="96">
        <v>40075</v>
      </c>
    </row>
    <row r="142" spans="1:6" x14ac:dyDescent="0.25">
      <c r="A142">
        <v>42219</v>
      </c>
      <c r="B142" t="s">
        <v>130</v>
      </c>
      <c r="E142" s="96">
        <v>4960</v>
      </c>
      <c r="F142" t="s">
        <v>139</v>
      </c>
    </row>
    <row r="143" spans="1:6" x14ac:dyDescent="0.25">
      <c r="A143" s="12">
        <v>42262</v>
      </c>
      <c r="B143" t="s">
        <v>109</v>
      </c>
      <c r="E143" s="82">
        <v>0</v>
      </c>
    </row>
    <row r="144" spans="1:6" x14ac:dyDescent="0.25">
      <c r="A144" s="2">
        <v>426</v>
      </c>
      <c r="B144" s="48" t="s">
        <v>136</v>
      </c>
      <c r="C144" s="48"/>
      <c r="D144" s="48"/>
      <c r="E144" s="95">
        <f>E145</f>
        <v>15000</v>
      </c>
    </row>
    <row r="145" spans="1:6" x14ac:dyDescent="0.25">
      <c r="A145" s="12">
        <v>42641</v>
      </c>
      <c r="B145" t="s">
        <v>133</v>
      </c>
      <c r="E145" s="82">
        <v>15000</v>
      </c>
    </row>
    <row r="146" spans="1:6" x14ac:dyDescent="0.25">
      <c r="A146" s="13"/>
      <c r="B146" s="13"/>
      <c r="C146" s="13"/>
      <c r="D146" s="13"/>
      <c r="E146" s="94"/>
    </row>
    <row r="147" spans="1:6" x14ac:dyDescent="0.25">
      <c r="A147" s="42" t="s">
        <v>110</v>
      </c>
      <c r="B147" s="42"/>
      <c r="C147" s="42"/>
      <c r="D147" s="42"/>
      <c r="E147" s="101">
        <f>SUM(E149+E158+E163+E169+E213+E224+E235)</f>
        <v>397476.18</v>
      </c>
    </row>
    <row r="148" spans="1:6" x14ac:dyDescent="0.25">
      <c r="A148" s="62" t="s">
        <v>169</v>
      </c>
      <c r="B148" s="62"/>
      <c r="C148" s="62"/>
      <c r="D148" s="62"/>
      <c r="E148" s="102"/>
    </row>
    <row r="149" spans="1:6" x14ac:dyDescent="0.25">
      <c r="A149" s="44" t="s">
        <v>145</v>
      </c>
      <c r="B149" s="44"/>
      <c r="C149" s="44"/>
      <c r="D149" s="44"/>
      <c r="E149" s="103">
        <f>E150</f>
        <v>30000</v>
      </c>
      <c r="F149" t="s">
        <v>139</v>
      </c>
    </row>
    <row r="150" spans="1:6" x14ac:dyDescent="0.25">
      <c r="A150" s="2">
        <v>329</v>
      </c>
      <c r="B150" s="2" t="s">
        <v>111</v>
      </c>
      <c r="C150" s="2"/>
      <c r="D150" s="2"/>
      <c r="E150" s="104">
        <f>SUM(E151:E156)</f>
        <v>30000</v>
      </c>
    </row>
    <row r="151" spans="1:6" x14ac:dyDescent="0.25">
      <c r="A151" s="12">
        <v>32211</v>
      </c>
      <c r="B151" s="12" t="s">
        <v>211</v>
      </c>
      <c r="C151" s="12"/>
      <c r="D151" s="2"/>
      <c r="E151" s="104">
        <v>1500</v>
      </c>
    </row>
    <row r="152" spans="1:6" x14ac:dyDescent="0.25">
      <c r="A152" s="12">
        <v>32359</v>
      </c>
      <c r="B152" s="12" t="s">
        <v>156</v>
      </c>
      <c r="C152" s="12"/>
      <c r="D152" s="2"/>
      <c r="E152" s="104">
        <v>0</v>
      </c>
    </row>
    <row r="153" spans="1:6" x14ac:dyDescent="0.25">
      <c r="A153" s="12">
        <v>32371</v>
      </c>
      <c r="B153" s="12" t="s">
        <v>177</v>
      </c>
      <c r="C153" s="12"/>
      <c r="D153" s="2"/>
      <c r="E153" s="104">
        <v>0</v>
      </c>
    </row>
    <row r="154" spans="1:6" x14ac:dyDescent="0.25">
      <c r="A154" s="12">
        <v>3239</v>
      </c>
      <c r="B154" s="12" t="s">
        <v>178</v>
      </c>
      <c r="C154" s="12"/>
      <c r="D154" s="2"/>
      <c r="E154" s="104">
        <v>3000</v>
      </c>
    </row>
    <row r="155" spans="1:6" x14ac:dyDescent="0.25">
      <c r="A155" s="12">
        <v>32999</v>
      </c>
      <c r="B155" s="12" t="s">
        <v>225</v>
      </c>
      <c r="C155" s="12"/>
      <c r="D155" s="2"/>
      <c r="E155" s="104">
        <v>17500</v>
      </c>
    </row>
    <row r="156" spans="1:6" x14ac:dyDescent="0.25">
      <c r="A156" s="12">
        <v>32999</v>
      </c>
      <c r="B156" s="12" t="s">
        <v>112</v>
      </c>
      <c r="C156" s="12"/>
      <c r="D156" s="12"/>
      <c r="E156" s="82">
        <v>8000</v>
      </c>
    </row>
    <row r="157" spans="1:6" x14ac:dyDescent="0.25">
      <c r="A157" s="12"/>
      <c r="B157" s="12"/>
      <c r="C157" s="12"/>
      <c r="D157" s="12"/>
      <c r="E157" s="82"/>
    </row>
    <row r="158" spans="1:6" x14ac:dyDescent="0.25">
      <c r="A158" s="44" t="s">
        <v>146</v>
      </c>
      <c r="B158" s="44"/>
      <c r="C158" s="44"/>
      <c r="D158" s="44"/>
      <c r="E158" s="103">
        <f>SUM(E159+E161)</f>
        <v>0</v>
      </c>
      <c r="F158" t="s">
        <v>139</v>
      </c>
    </row>
    <row r="159" spans="1:6" x14ac:dyDescent="0.25">
      <c r="A159" s="2">
        <v>311</v>
      </c>
      <c r="B159" s="2" t="s">
        <v>56</v>
      </c>
      <c r="C159" s="2"/>
      <c r="D159" s="2"/>
      <c r="E159" s="82">
        <f>E160</f>
        <v>0</v>
      </c>
    </row>
    <row r="160" spans="1:6" x14ac:dyDescent="0.25">
      <c r="A160" s="12">
        <v>3111</v>
      </c>
      <c r="B160" s="12" t="s">
        <v>57</v>
      </c>
      <c r="C160" s="12"/>
      <c r="D160" s="12"/>
      <c r="E160" s="82">
        <v>0</v>
      </c>
    </row>
    <row r="161" spans="1:6" x14ac:dyDescent="0.25">
      <c r="A161" s="2">
        <v>313</v>
      </c>
      <c r="B161" s="2" t="s">
        <v>67</v>
      </c>
      <c r="C161" s="2"/>
      <c r="D161" s="2"/>
      <c r="E161" s="82">
        <f>E162</f>
        <v>0</v>
      </c>
    </row>
    <row r="162" spans="1:6" x14ac:dyDescent="0.25">
      <c r="A162" s="12">
        <v>3132</v>
      </c>
      <c r="B162" s="12" t="s">
        <v>149</v>
      </c>
      <c r="C162" s="12"/>
      <c r="D162" s="12"/>
      <c r="E162" s="82">
        <v>0</v>
      </c>
    </row>
    <row r="163" spans="1:6" x14ac:dyDescent="0.25">
      <c r="A163" s="44" t="s">
        <v>147</v>
      </c>
      <c r="B163" s="44"/>
      <c r="C163" s="44"/>
      <c r="D163" s="44"/>
      <c r="E163" s="103">
        <f>SUM(E164+E166)</f>
        <v>44500</v>
      </c>
    </row>
    <row r="164" spans="1:6" x14ac:dyDescent="0.25">
      <c r="A164" s="2">
        <v>322</v>
      </c>
      <c r="B164" s="2" t="s">
        <v>113</v>
      </c>
      <c r="C164" s="2"/>
      <c r="D164" s="2"/>
      <c r="E164" s="95">
        <f>E165</f>
        <v>1500</v>
      </c>
      <c r="F164" t="s">
        <v>114</v>
      </c>
    </row>
    <row r="165" spans="1:6" x14ac:dyDescent="0.25">
      <c r="A165">
        <v>3221</v>
      </c>
      <c r="B165" t="s">
        <v>115</v>
      </c>
      <c r="E165" s="96">
        <v>1500</v>
      </c>
    </row>
    <row r="166" spans="1:6" x14ac:dyDescent="0.25">
      <c r="A166" s="2">
        <v>323</v>
      </c>
      <c r="B166" s="2" t="s">
        <v>83</v>
      </c>
      <c r="C166" s="2"/>
      <c r="D166" s="2"/>
      <c r="E166" s="95">
        <f>E167</f>
        <v>43000</v>
      </c>
      <c r="F166" t="s">
        <v>114</v>
      </c>
    </row>
    <row r="167" spans="1:6" x14ac:dyDescent="0.25">
      <c r="A167">
        <v>3237</v>
      </c>
      <c r="B167" t="s">
        <v>116</v>
      </c>
      <c r="E167" s="96">
        <v>43000</v>
      </c>
    </row>
    <row r="168" spans="1:6" x14ac:dyDescent="0.25">
      <c r="E168" s="96"/>
    </row>
    <row r="169" spans="1:6" x14ac:dyDescent="0.25">
      <c r="A169" s="44" t="s">
        <v>148</v>
      </c>
      <c r="B169" s="2"/>
      <c r="C169" s="47"/>
      <c r="D169" s="47"/>
      <c r="E169" s="103">
        <f>SUM(E171+E177+E184+E198+E200+E208)</f>
        <v>111576.38</v>
      </c>
    </row>
    <row r="170" spans="1:6" x14ac:dyDescent="0.25">
      <c r="E170" s="96"/>
    </row>
    <row r="171" spans="1:6" x14ac:dyDescent="0.25">
      <c r="A171" s="2">
        <v>321</v>
      </c>
      <c r="B171" s="2" t="s">
        <v>117</v>
      </c>
      <c r="C171" s="2"/>
      <c r="D171" s="2"/>
      <c r="E171" s="95">
        <f>SUM(E172:E176)</f>
        <v>19980</v>
      </c>
    </row>
    <row r="172" spans="1:6" x14ac:dyDescent="0.25">
      <c r="A172" s="12">
        <v>3211</v>
      </c>
      <c r="B172" s="12" t="s">
        <v>119</v>
      </c>
      <c r="C172" s="12"/>
      <c r="D172" s="12"/>
      <c r="E172" s="82">
        <v>200</v>
      </c>
      <c r="F172" s="63" t="s">
        <v>187</v>
      </c>
    </row>
    <row r="173" spans="1:6" x14ac:dyDescent="0.25">
      <c r="A173">
        <v>3211</v>
      </c>
      <c r="B173" t="s">
        <v>119</v>
      </c>
      <c r="E173" s="96">
        <v>16000</v>
      </c>
      <c r="F173" t="s">
        <v>122</v>
      </c>
    </row>
    <row r="174" spans="1:6" x14ac:dyDescent="0.25">
      <c r="A174">
        <v>3211</v>
      </c>
      <c r="B174" t="s">
        <v>119</v>
      </c>
      <c r="E174" s="96">
        <v>2000</v>
      </c>
      <c r="F174" t="s">
        <v>154</v>
      </c>
    </row>
    <row r="175" spans="1:6" x14ac:dyDescent="0.25">
      <c r="A175">
        <v>3214</v>
      </c>
      <c r="B175" t="s">
        <v>170</v>
      </c>
      <c r="E175" s="96">
        <v>1000</v>
      </c>
      <c r="F175" t="s">
        <v>171</v>
      </c>
    </row>
    <row r="176" spans="1:6" x14ac:dyDescent="0.25">
      <c r="A176">
        <v>3214</v>
      </c>
      <c r="B176" t="s">
        <v>170</v>
      </c>
      <c r="E176" s="96">
        <v>780</v>
      </c>
      <c r="F176" t="s">
        <v>187</v>
      </c>
    </row>
    <row r="177" spans="1:6" x14ac:dyDescent="0.25">
      <c r="A177" s="48">
        <v>322</v>
      </c>
      <c r="B177" s="48" t="s">
        <v>158</v>
      </c>
      <c r="E177" s="105">
        <f>SUM(E178:E183)</f>
        <v>15409.27</v>
      </c>
    </row>
    <row r="178" spans="1:6" x14ac:dyDescent="0.25">
      <c r="A178" s="63">
        <v>3221</v>
      </c>
      <c r="B178" s="63" t="s">
        <v>161</v>
      </c>
      <c r="C178" s="63"/>
      <c r="D178" s="63"/>
      <c r="E178" s="106">
        <v>2500</v>
      </c>
      <c r="F178" t="s">
        <v>120</v>
      </c>
    </row>
    <row r="179" spans="1:6" x14ac:dyDescent="0.25">
      <c r="A179" s="63">
        <v>3221</v>
      </c>
      <c r="B179" s="63" t="s">
        <v>161</v>
      </c>
      <c r="C179" s="63"/>
      <c r="D179" s="63"/>
      <c r="E179" s="106">
        <v>748.52</v>
      </c>
      <c r="F179" t="s">
        <v>188</v>
      </c>
    </row>
    <row r="180" spans="1:6" x14ac:dyDescent="0.25">
      <c r="A180" s="63">
        <v>32224</v>
      </c>
      <c r="B180" s="63" t="s">
        <v>159</v>
      </c>
      <c r="C180" s="63"/>
      <c r="D180" s="63"/>
      <c r="E180" s="106">
        <v>12000</v>
      </c>
      <c r="F180" t="s">
        <v>122</v>
      </c>
    </row>
    <row r="181" spans="1:6" x14ac:dyDescent="0.25">
      <c r="A181" s="63">
        <v>32224</v>
      </c>
      <c r="B181" s="63" t="s">
        <v>159</v>
      </c>
      <c r="C181" s="63"/>
      <c r="D181" s="63"/>
      <c r="E181" s="106">
        <v>1.06</v>
      </c>
      <c r="F181" t="s">
        <v>189</v>
      </c>
    </row>
    <row r="182" spans="1:6" x14ac:dyDescent="0.25">
      <c r="A182" s="63">
        <v>32224</v>
      </c>
      <c r="B182" s="63" t="s">
        <v>159</v>
      </c>
      <c r="C182" s="63"/>
      <c r="D182" s="63"/>
      <c r="E182" s="106">
        <v>159.69</v>
      </c>
      <c r="F182" t="s">
        <v>187</v>
      </c>
    </row>
    <row r="183" spans="1:6" x14ac:dyDescent="0.25">
      <c r="A183">
        <v>32224</v>
      </c>
      <c r="B183" t="s">
        <v>159</v>
      </c>
      <c r="E183" s="96">
        <v>0</v>
      </c>
      <c r="F183" t="s">
        <v>114</v>
      </c>
    </row>
    <row r="184" spans="1:6" x14ac:dyDescent="0.25">
      <c r="A184" s="2">
        <v>323</v>
      </c>
      <c r="B184" s="2" t="s">
        <v>83</v>
      </c>
      <c r="C184" s="2"/>
      <c r="D184" s="2"/>
      <c r="E184" s="95">
        <f>SUM(E185:E197)</f>
        <v>54000</v>
      </c>
    </row>
    <row r="185" spans="1:6" x14ac:dyDescent="0.25">
      <c r="A185" s="12">
        <v>3233</v>
      </c>
      <c r="B185" s="12" t="s">
        <v>172</v>
      </c>
      <c r="C185" s="12"/>
      <c r="D185" s="12"/>
      <c r="E185" s="82">
        <v>0</v>
      </c>
      <c r="F185" t="s">
        <v>171</v>
      </c>
    </row>
    <row r="186" spans="1:6" x14ac:dyDescent="0.25">
      <c r="A186">
        <v>3235</v>
      </c>
      <c r="B186" t="s">
        <v>121</v>
      </c>
      <c r="E186" s="96">
        <v>16000</v>
      </c>
      <c r="F186" t="s">
        <v>118</v>
      </c>
    </row>
    <row r="187" spans="1:6" x14ac:dyDescent="0.25">
      <c r="A187">
        <v>3235</v>
      </c>
      <c r="B187" t="s">
        <v>121</v>
      </c>
      <c r="E187" s="96">
        <v>0</v>
      </c>
      <c r="F187" t="s">
        <v>114</v>
      </c>
    </row>
    <row r="188" spans="1:6" x14ac:dyDescent="0.25">
      <c r="A188">
        <v>3235</v>
      </c>
      <c r="B188" t="s">
        <v>121</v>
      </c>
      <c r="E188" s="96">
        <v>0</v>
      </c>
      <c r="F188" t="s">
        <v>122</v>
      </c>
    </row>
    <row r="189" spans="1:6" x14ac:dyDescent="0.25">
      <c r="A189">
        <v>3237</v>
      </c>
      <c r="B189" t="s">
        <v>123</v>
      </c>
      <c r="E189" s="96">
        <v>3000</v>
      </c>
      <c r="F189" t="s">
        <v>114</v>
      </c>
    </row>
    <row r="190" spans="1:6" x14ac:dyDescent="0.25">
      <c r="A190">
        <v>3237</v>
      </c>
      <c r="B190" t="s">
        <v>123</v>
      </c>
      <c r="E190" s="96">
        <v>9000</v>
      </c>
      <c r="F190" t="s">
        <v>122</v>
      </c>
    </row>
    <row r="191" spans="1:6" x14ac:dyDescent="0.25">
      <c r="A191">
        <v>3237</v>
      </c>
      <c r="B191" t="s">
        <v>123</v>
      </c>
      <c r="E191" s="96">
        <v>0</v>
      </c>
      <c r="F191" t="s">
        <v>137</v>
      </c>
    </row>
    <row r="192" spans="1:6" x14ac:dyDescent="0.25">
      <c r="A192">
        <v>3239</v>
      </c>
      <c r="B192" t="s">
        <v>124</v>
      </c>
      <c r="E192" s="96">
        <v>3000</v>
      </c>
      <c r="F192" t="s">
        <v>190</v>
      </c>
    </row>
    <row r="193" spans="1:8" x14ac:dyDescent="0.25">
      <c r="A193">
        <v>3239</v>
      </c>
      <c r="B193" t="s">
        <v>124</v>
      </c>
      <c r="E193" s="96">
        <v>5000</v>
      </c>
      <c r="F193" t="s">
        <v>187</v>
      </c>
    </row>
    <row r="194" spans="1:8" x14ac:dyDescent="0.25">
      <c r="A194">
        <v>3239</v>
      </c>
      <c r="B194" t="s">
        <v>124</v>
      </c>
      <c r="E194" s="96">
        <v>5000</v>
      </c>
      <c r="F194" t="s">
        <v>118</v>
      </c>
    </row>
    <row r="195" spans="1:8" x14ac:dyDescent="0.25">
      <c r="A195">
        <v>3239</v>
      </c>
      <c r="B195" t="s">
        <v>124</v>
      </c>
      <c r="E195" s="96">
        <v>5000</v>
      </c>
      <c r="F195" t="s">
        <v>114</v>
      </c>
    </row>
    <row r="196" spans="1:8" x14ac:dyDescent="0.25">
      <c r="A196">
        <v>3239</v>
      </c>
      <c r="B196" t="s">
        <v>124</v>
      </c>
      <c r="E196" s="96">
        <v>8000</v>
      </c>
      <c r="F196" t="s">
        <v>122</v>
      </c>
    </row>
    <row r="197" spans="1:8" x14ac:dyDescent="0.25">
      <c r="A197">
        <v>3239</v>
      </c>
      <c r="B197" t="s">
        <v>124</v>
      </c>
      <c r="E197" s="96">
        <v>0</v>
      </c>
      <c r="F197" t="s">
        <v>137</v>
      </c>
    </row>
    <row r="198" spans="1:8" x14ac:dyDescent="0.25">
      <c r="A198" s="48">
        <v>324</v>
      </c>
      <c r="B198" s="48" t="s">
        <v>131</v>
      </c>
      <c r="C198" s="48"/>
      <c r="D198" s="48"/>
      <c r="E198" s="105">
        <f>SUM(E199:E199)</f>
        <v>0</v>
      </c>
      <c r="F198" s="48"/>
    </row>
    <row r="199" spans="1:8" x14ac:dyDescent="0.25">
      <c r="A199">
        <v>32411</v>
      </c>
      <c r="B199" t="s">
        <v>132</v>
      </c>
      <c r="E199" s="96">
        <v>0</v>
      </c>
      <c r="F199" t="s">
        <v>114</v>
      </c>
    </row>
    <row r="200" spans="1:8" x14ac:dyDescent="0.25">
      <c r="A200" s="2">
        <v>329</v>
      </c>
      <c r="B200" s="2" t="s">
        <v>126</v>
      </c>
      <c r="C200" s="2"/>
      <c r="D200" s="2"/>
      <c r="E200" s="95">
        <f>SUM(E201:E207)</f>
        <v>22180.13</v>
      </c>
    </row>
    <row r="201" spans="1:8" x14ac:dyDescent="0.25">
      <c r="A201" s="12">
        <v>3293</v>
      </c>
      <c r="B201" s="12" t="s">
        <v>173</v>
      </c>
      <c r="C201" s="12"/>
      <c r="D201" s="12"/>
      <c r="E201" s="82">
        <v>0</v>
      </c>
      <c r="F201" t="s">
        <v>137</v>
      </c>
    </row>
    <row r="202" spans="1:8" x14ac:dyDescent="0.25">
      <c r="A202" s="12">
        <v>3294</v>
      </c>
      <c r="B202" s="12" t="s">
        <v>179</v>
      </c>
      <c r="C202" s="12"/>
      <c r="D202" s="12"/>
      <c r="E202" s="82">
        <v>100</v>
      </c>
      <c r="F202" t="s">
        <v>187</v>
      </c>
    </row>
    <row r="203" spans="1:8" x14ac:dyDescent="0.25">
      <c r="A203">
        <v>3299</v>
      </c>
      <c r="B203" t="s">
        <v>127</v>
      </c>
      <c r="E203" s="96">
        <v>0</v>
      </c>
      <c r="F203" t="s">
        <v>207</v>
      </c>
    </row>
    <row r="204" spans="1:8" x14ac:dyDescent="0.25">
      <c r="A204">
        <v>3299</v>
      </c>
      <c r="B204" t="s">
        <v>127</v>
      </c>
      <c r="E204" s="96">
        <v>5000</v>
      </c>
      <c r="F204" t="s">
        <v>118</v>
      </c>
    </row>
    <row r="205" spans="1:8" x14ac:dyDescent="0.25">
      <c r="A205">
        <v>3299</v>
      </c>
      <c r="B205" t="s">
        <v>127</v>
      </c>
      <c r="E205" s="96">
        <v>15000</v>
      </c>
      <c r="F205" t="s">
        <v>114</v>
      </c>
    </row>
    <row r="206" spans="1:8" x14ac:dyDescent="0.25">
      <c r="A206">
        <v>3299</v>
      </c>
      <c r="B206" t="s">
        <v>127</v>
      </c>
      <c r="E206" s="96">
        <v>80.13</v>
      </c>
      <c r="F206" t="s">
        <v>191</v>
      </c>
    </row>
    <row r="207" spans="1:8" x14ac:dyDescent="0.25">
      <c r="A207">
        <v>3299</v>
      </c>
      <c r="B207" t="s">
        <v>127</v>
      </c>
      <c r="E207" s="96">
        <v>2000</v>
      </c>
      <c r="F207" t="s">
        <v>122</v>
      </c>
    </row>
    <row r="208" spans="1:8" x14ac:dyDescent="0.25">
      <c r="A208" s="2">
        <v>422</v>
      </c>
      <c r="B208" s="2" t="s">
        <v>108</v>
      </c>
      <c r="C208" s="2"/>
      <c r="D208" s="2"/>
      <c r="E208" s="95">
        <f>SUM(E209:E211)</f>
        <v>6.98</v>
      </c>
      <c r="F208" s="2"/>
      <c r="H208" s="2"/>
    </row>
    <row r="209" spans="1:6" x14ac:dyDescent="0.25">
      <c r="A209">
        <v>4221</v>
      </c>
      <c r="B209" t="s">
        <v>128</v>
      </c>
      <c r="E209" s="96">
        <v>0</v>
      </c>
      <c r="F209" t="s">
        <v>125</v>
      </c>
    </row>
    <row r="210" spans="1:6" x14ac:dyDescent="0.25">
      <c r="A210">
        <v>4221</v>
      </c>
      <c r="B210" t="s">
        <v>128</v>
      </c>
      <c r="E210" s="96">
        <v>0</v>
      </c>
      <c r="F210" t="s">
        <v>120</v>
      </c>
    </row>
    <row r="211" spans="1:6" x14ac:dyDescent="0.25">
      <c r="A211">
        <v>42411</v>
      </c>
      <c r="B211" t="s">
        <v>199</v>
      </c>
      <c r="E211" s="96">
        <v>6.98</v>
      </c>
      <c r="F211" t="s">
        <v>137</v>
      </c>
    </row>
    <row r="212" spans="1:6" x14ac:dyDescent="0.25">
      <c r="E212" s="96"/>
    </row>
    <row r="213" spans="1:6" x14ac:dyDescent="0.25">
      <c r="A213" s="75" t="s">
        <v>192</v>
      </c>
      <c r="B213" s="75"/>
      <c r="C213" s="75"/>
      <c r="D213" s="75"/>
      <c r="E213" s="105">
        <f>SUM(E215+E217+E219+E221)</f>
        <v>65926.880000000005</v>
      </c>
    </row>
    <row r="214" spans="1:6" x14ac:dyDescent="0.25">
      <c r="E214" s="107"/>
    </row>
    <row r="215" spans="1:6" x14ac:dyDescent="0.25">
      <c r="A215" s="48">
        <v>311</v>
      </c>
      <c r="B215" s="48" t="s">
        <v>193</v>
      </c>
      <c r="C215" s="48"/>
      <c r="D215" s="48"/>
      <c r="E215" s="105">
        <f>E216</f>
        <v>34375</v>
      </c>
      <c r="F215" t="s">
        <v>138</v>
      </c>
    </row>
    <row r="216" spans="1:6" x14ac:dyDescent="0.25">
      <c r="A216">
        <v>3111</v>
      </c>
      <c r="B216" t="s">
        <v>193</v>
      </c>
      <c r="E216" s="96">
        <v>34375</v>
      </c>
      <c r="F216" t="s">
        <v>138</v>
      </c>
    </row>
    <row r="217" spans="1:6" x14ac:dyDescent="0.25">
      <c r="A217" s="48">
        <v>312</v>
      </c>
      <c r="B217" s="48" t="s">
        <v>60</v>
      </c>
      <c r="C217" s="48"/>
      <c r="D217" s="48"/>
      <c r="E217" s="105">
        <f>E218</f>
        <v>3000</v>
      </c>
      <c r="F217" t="s">
        <v>139</v>
      </c>
    </row>
    <row r="218" spans="1:6" x14ac:dyDescent="0.25">
      <c r="A218">
        <v>3121</v>
      </c>
      <c r="B218" t="s">
        <v>194</v>
      </c>
      <c r="E218" s="96">
        <v>3000</v>
      </c>
      <c r="F218" t="s">
        <v>139</v>
      </c>
    </row>
    <row r="219" spans="1:6" x14ac:dyDescent="0.25">
      <c r="A219" s="48">
        <v>313</v>
      </c>
      <c r="B219" s="48" t="s">
        <v>67</v>
      </c>
      <c r="C219" s="48"/>
      <c r="D219" s="48"/>
      <c r="E219" s="105">
        <f>E220</f>
        <v>5671.88</v>
      </c>
      <c r="F219" s="48" t="s">
        <v>139</v>
      </c>
    </row>
    <row r="220" spans="1:6" x14ac:dyDescent="0.25">
      <c r="A220">
        <v>3132</v>
      </c>
      <c r="B220" t="s">
        <v>195</v>
      </c>
      <c r="E220" s="96">
        <v>5671.88</v>
      </c>
      <c r="F220" t="s">
        <v>139</v>
      </c>
    </row>
    <row r="221" spans="1:6" x14ac:dyDescent="0.25">
      <c r="A221" s="48">
        <v>321</v>
      </c>
      <c r="B221" s="48" t="s">
        <v>196</v>
      </c>
      <c r="C221" s="48"/>
      <c r="D221" s="48"/>
      <c r="E221" s="105">
        <f>E222</f>
        <v>22880</v>
      </c>
      <c r="F221" t="s">
        <v>139</v>
      </c>
    </row>
    <row r="222" spans="1:6" x14ac:dyDescent="0.25">
      <c r="A222">
        <v>3212</v>
      </c>
      <c r="B222" t="s">
        <v>197</v>
      </c>
      <c r="E222" s="96">
        <v>22880</v>
      </c>
      <c r="F222" t="s">
        <v>139</v>
      </c>
    </row>
    <row r="223" spans="1:6" x14ac:dyDescent="0.25">
      <c r="E223" s="107"/>
    </row>
    <row r="224" spans="1:6" x14ac:dyDescent="0.25">
      <c r="A224" s="48" t="s">
        <v>201</v>
      </c>
      <c r="B224" s="48"/>
      <c r="C224" s="48"/>
      <c r="D224" s="48"/>
      <c r="E224" s="105">
        <f>SUM(E226+E228+E230+E232)</f>
        <v>120472.92</v>
      </c>
    </row>
    <row r="225" spans="1:6" x14ac:dyDescent="0.25">
      <c r="E225" s="96"/>
    </row>
    <row r="226" spans="1:6" x14ac:dyDescent="0.25">
      <c r="A226" s="48">
        <v>311</v>
      </c>
      <c r="B226" s="48" t="s">
        <v>202</v>
      </c>
      <c r="C226" s="48"/>
      <c r="D226" s="48"/>
      <c r="E226" s="96">
        <f>E227</f>
        <v>87085.64</v>
      </c>
      <c r="F226" t="s">
        <v>205</v>
      </c>
    </row>
    <row r="227" spans="1:6" x14ac:dyDescent="0.25">
      <c r="A227">
        <v>3111</v>
      </c>
      <c r="B227" t="s">
        <v>202</v>
      </c>
      <c r="E227" s="96">
        <v>87085.64</v>
      </c>
    </row>
    <row r="228" spans="1:6" x14ac:dyDescent="0.25">
      <c r="A228">
        <v>312</v>
      </c>
      <c r="B228" t="s">
        <v>203</v>
      </c>
      <c r="E228" s="96">
        <f>E229</f>
        <v>3300</v>
      </c>
      <c r="F228" t="s">
        <v>204</v>
      </c>
    </row>
    <row r="229" spans="1:6" x14ac:dyDescent="0.25">
      <c r="A229">
        <v>3121</v>
      </c>
      <c r="B229" t="s">
        <v>194</v>
      </c>
      <c r="E229" s="96">
        <v>3300</v>
      </c>
    </row>
    <row r="230" spans="1:6" x14ac:dyDescent="0.25">
      <c r="A230" s="48">
        <v>313</v>
      </c>
      <c r="B230" s="48" t="s">
        <v>67</v>
      </c>
      <c r="C230" s="48"/>
      <c r="D230" s="48"/>
      <c r="E230" s="96">
        <f>E231</f>
        <v>14369.16</v>
      </c>
      <c r="F230" t="s">
        <v>205</v>
      </c>
    </row>
    <row r="231" spans="1:6" x14ac:dyDescent="0.25">
      <c r="A231">
        <v>3132</v>
      </c>
      <c r="B231" t="s">
        <v>195</v>
      </c>
      <c r="E231" s="96">
        <v>14369.16</v>
      </c>
    </row>
    <row r="232" spans="1:6" x14ac:dyDescent="0.25">
      <c r="A232" s="48">
        <v>321</v>
      </c>
      <c r="B232" s="48" t="s">
        <v>196</v>
      </c>
      <c r="C232" s="48"/>
      <c r="D232" s="48"/>
      <c r="E232" s="96">
        <f>E233</f>
        <v>15718.12</v>
      </c>
      <c r="F232" t="s">
        <v>205</v>
      </c>
    </row>
    <row r="233" spans="1:6" x14ac:dyDescent="0.25">
      <c r="A233">
        <v>3212</v>
      </c>
      <c r="B233" t="s">
        <v>197</v>
      </c>
      <c r="E233" s="96">
        <v>15718.12</v>
      </c>
    </row>
    <row r="235" spans="1:6" x14ac:dyDescent="0.25">
      <c r="A235" s="48" t="s">
        <v>212</v>
      </c>
      <c r="B235" s="48"/>
      <c r="C235" s="48"/>
      <c r="D235" s="48"/>
      <c r="E235" s="49">
        <f>SUM(E236+E238+E242+E245)</f>
        <v>25000</v>
      </c>
    </row>
    <row r="236" spans="1:6" x14ac:dyDescent="0.25">
      <c r="A236" s="48">
        <v>322</v>
      </c>
      <c r="B236" s="48" t="s">
        <v>213</v>
      </c>
      <c r="C236" s="48"/>
      <c r="D236" s="48"/>
      <c r="E236" s="49">
        <f>E237</f>
        <v>10000</v>
      </c>
    </row>
    <row r="237" spans="1:6" x14ac:dyDescent="0.25">
      <c r="A237">
        <v>3224</v>
      </c>
      <c r="B237" t="s">
        <v>155</v>
      </c>
      <c r="E237" s="38">
        <v>10000</v>
      </c>
    </row>
    <row r="238" spans="1:6" x14ac:dyDescent="0.25">
      <c r="A238" s="48">
        <v>323</v>
      </c>
      <c r="B238" s="48" t="s">
        <v>214</v>
      </c>
      <c r="C238" s="48"/>
      <c r="D238" s="48"/>
      <c r="E238" s="49">
        <f>SUM(E239:E241)</f>
        <v>5500</v>
      </c>
    </row>
    <row r="239" spans="1:6" x14ac:dyDescent="0.25">
      <c r="A239">
        <v>32355</v>
      </c>
      <c r="B239" t="s">
        <v>156</v>
      </c>
      <c r="E239" s="38">
        <v>2000</v>
      </c>
    </row>
    <row r="240" spans="1:6" x14ac:dyDescent="0.25">
      <c r="A240">
        <v>32372</v>
      </c>
      <c r="B240" t="s">
        <v>215</v>
      </c>
      <c r="E240" s="38">
        <v>2500</v>
      </c>
    </row>
    <row r="241" spans="1:5" x14ac:dyDescent="0.25">
      <c r="A241">
        <v>32391</v>
      </c>
      <c r="B241" t="s">
        <v>216</v>
      </c>
      <c r="E241" s="38">
        <v>1000</v>
      </c>
    </row>
    <row r="242" spans="1:5" x14ac:dyDescent="0.25">
      <c r="A242" s="48">
        <v>329</v>
      </c>
      <c r="B242" s="48" t="s">
        <v>217</v>
      </c>
      <c r="C242" s="48"/>
      <c r="D242" s="48"/>
      <c r="E242" s="49">
        <f>SUM(E243:E244)</f>
        <v>4500</v>
      </c>
    </row>
    <row r="243" spans="1:5" x14ac:dyDescent="0.25">
      <c r="A243">
        <v>32999</v>
      </c>
      <c r="B243" t="s">
        <v>217</v>
      </c>
      <c r="E243" s="38">
        <v>4365</v>
      </c>
    </row>
    <row r="244" spans="1:5" x14ac:dyDescent="0.25">
      <c r="A244">
        <v>32951</v>
      </c>
      <c r="B244" t="s">
        <v>218</v>
      </c>
      <c r="E244" s="38">
        <v>135</v>
      </c>
    </row>
    <row r="245" spans="1:5" x14ac:dyDescent="0.25">
      <c r="A245" s="48">
        <v>422</v>
      </c>
      <c r="B245" s="48" t="s">
        <v>219</v>
      </c>
      <c r="C245" s="48"/>
      <c r="D245" s="48"/>
      <c r="E245" s="49">
        <f>E246</f>
        <v>5000</v>
      </c>
    </row>
    <row r="246" spans="1:5" x14ac:dyDescent="0.25">
      <c r="A246">
        <v>42211</v>
      </c>
      <c r="B246" t="s">
        <v>220</v>
      </c>
      <c r="E246" s="38">
        <v>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korisnik45</cp:lastModifiedBy>
  <cp:lastPrinted>2021-09-28T11:55:03Z</cp:lastPrinted>
  <dcterms:created xsi:type="dcterms:W3CDTF">2014-11-05T07:47:41Z</dcterms:created>
  <dcterms:modified xsi:type="dcterms:W3CDTF">2021-12-21T08:18:49Z</dcterms:modified>
</cp:coreProperties>
</file>