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1\"/>
    </mc:Choice>
  </mc:AlternateContent>
  <bookViews>
    <workbookView xWindow="0" yWindow="0" windowWidth="17250" windowHeight="6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1" i="1" l="1"/>
  <c r="E219" i="1"/>
  <c r="E217" i="1"/>
  <c r="E215" i="1"/>
  <c r="E213" i="1"/>
  <c r="E33" i="1"/>
  <c r="E175" i="1" l="1"/>
  <c r="E159" i="1"/>
  <c r="E206" i="1" l="1"/>
  <c r="E198" i="1"/>
  <c r="E182" i="1"/>
  <c r="E169" i="1"/>
  <c r="E11" i="1" l="1"/>
  <c r="E24" i="1"/>
  <c r="E148" i="1" l="1"/>
  <c r="E93" i="1" l="1"/>
  <c r="E196" i="1" l="1"/>
  <c r="E167" i="1" s="1"/>
  <c r="E96" i="1"/>
  <c r="E20" i="1"/>
  <c r="E18" i="1" l="1"/>
  <c r="E142" i="1"/>
  <c r="E136" i="1"/>
  <c r="E157" i="1" l="1"/>
  <c r="E156" i="1" s="1"/>
  <c r="E164" i="1" l="1"/>
  <c r="E162" i="1"/>
  <c r="E138" i="1"/>
  <c r="E135" i="1" s="1"/>
  <c r="E133" i="1"/>
  <c r="E129" i="1"/>
  <c r="E126" i="1"/>
  <c r="E120" i="1"/>
  <c r="E110" i="1"/>
  <c r="E101" i="1"/>
  <c r="E87" i="1"/>
  <c r="E83" i="1"/>
  <c r="E70" i="1"/>
  <c r="E27" i="1"/>
  <c r="E132" i="1" l="1"/>
  <c r="E161" i="1"/>
  <c r="E95" i="1"/>
  <c r="E82" i="1"/>
  <c r="E32" i="1"/>
  <c r="E9" i="1" s="1"/>
  <c r="E81" i="1" l="1"/>
  <c r="E78" i="1" s="1"/>
  <c r="E147" i="1"/>
  <c r="E145" i="1" s="1"/>
  <c r="E77" i="1" l="1"/>
</calcChain>
</file>

<file path=xl/sharedStrings.xml><?xml version="1.0" encoding="utf-8"?>
<sst xmlns="http://schemas.openxmlformats.org/spreadsheetml/2006/main" count="366" uniqueCount="199">
  <si>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</si>
  <si>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</si>
  <si>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</si>
  <si>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</si>
  <si>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</si>
  <si>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</si>
  <si>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</si>
  <si>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</si>
  <si>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</si>
  <si>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</si>
  <si>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</si>
  <si>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</si>
  <si>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</si>
  <si>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</si>
  <si>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</si>
  <si>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</si>
  <si>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</si>
  <si>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</si>
  <si>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</si>
  <si>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</si>
  <si>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</si>
  <si>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</si>
  <si>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</si>
  <si>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</si>
  <si>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</si>
  <si>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</si>
  <si>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</si>
  <si>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</si>
  <si>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</si>
  <si>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</si>
  <si>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</si>
  <si>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</si>
  <si>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</si>
  <si>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</si>
  <si>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</si>
  <si>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</si>
  <si>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</si>
  <si>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</si>
  <si>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</si>
  <si>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</si>
  <si>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</si>
  <si>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</si>
  <si>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</si>
  <si>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</si>
  <si>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</si>
  <si>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</si>
  <si>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</si>
  <si>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</si>
  <si>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</si>
  <si>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</si>
  <si>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</si>
  <si>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</si>
  <si>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</si>
  <si>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</si>
  <si>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</si>
  <si>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</si>
  <si>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</si>
  <si>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</si>
  <si>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</si>
  <si>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</si>
  <si>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</si>
  <si>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</si>
  <si>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</si>
  <si>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</si>
  <si>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</si>
  <si>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</si>
  <si>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</si>
  <si>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</si>
  <si>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</si>
  <si>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</si>
  <si>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</si>
  <si>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</si>
  <si>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</si>
  <si>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</si>
  <si>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</si>
  <si>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</si>
  <si>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</si>
  <si>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</si>
  <si>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</si>
  <si>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</si>
  <si>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</si>
  <si>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</si>
  <si>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</si>
  <si>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</si>
  <si>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</si>
  <si>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</si>
  <si>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</si>
  <si>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</si>
  <si>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</si>
  <si>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</si>
  <si>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</si>
  <si>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</si>
  <si>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</si>
  <si>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</si>
  <si>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</si>
  <si>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</si>
  <si>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</si>
  <si>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</si>
  <si>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</si>
  <si>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</si>
  <si>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</si>
  <si>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</si>
  <si>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</si>
  <si>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</si>
  <si>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</si>
  <si>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</si>
  <si>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</si>
  <si>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</si>
  <si>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</si>
  <si>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</si>
  <si>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</si>
  <si>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</si>
  <si>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</si>
  <si>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</si>
  <si>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</si>
  <si>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</si>
  <si>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</si>
  <si>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</si>
  <si>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</si>
  <si>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</si>
  <si>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</si>
  <si>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</si>
  <si>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</si>
  <si>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</si>
  <si>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</si>
  <si>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</si>
  <si>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</si>
  <si>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</si>
  <si>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</si>
  <si>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</si>
  <si>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</si>
  <si>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</si>
  <si>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</si>
  <si>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</si>
  <si>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</si>
  <si>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</si>
  <si>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</si>
  <si>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</si>
  <si>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</si>
  <si>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</si>
  <si>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</si>
  <si>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</si>
  <si>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</si>
  <si>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</si>
  <si>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</si>
  <si>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</si>
  <si>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</si>
  <si>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</si>
  <si>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</si>
  <si>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</si>
  <si>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</si>
  <si>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</si>
  <si>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</si>
  <si>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</si>
  <si>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</si>
  <si>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</si>
  <si>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</si>
  <si>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</si>
  <si>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</si>
  <si>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</si>
  <si>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</si>
  <si>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</si>
  <si>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</si>
  <si>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</si>
  <si>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</si>
  <si>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</si>
  <si>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</si>
  <si>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</si>
  <si>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</si>
  <si>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</si>
  <si>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</si>
  <si>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</si>
  <si>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</si>
  <si>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</si>
  <si>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</si>
  <si>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TEK.DON.OD NEPR.ORG.</t>
  </si>
  <si>
    <t>Intelektualne usluge</t>
  </si>
  <si>
    <t xml:space="preserve">Ostale usluge </t>
  </si>
  <si>
    <t>ČLANARINE</t>
  </si>
  <si>
    <t>Plan 2021.</t>
  </si>
  <si>
    <t>PRIJ.IZM.PROR.KOR.IST.PROR.</t>
  </si>
  <si>
    <t>Tek.prij.izm.pr.kor.ist.pr.EU</t>
  </si>
  <si>
    <t>žup.prij.pom u nastavi</t>
  </si>
  <si>
    <t>plaća pomoćnika u nastavi ZO</t>
  </si>
  <si>
    <t>Ostali prihodi pomoćnika u nastavi</t>
  </si>
  <si>
    <t>VPP Z</t>
  </si>
  <si>
    <t>VPP Š</t>
  </si>
  <si>
    <t>VPP TD TZ</t>
  </si>
  <si>
    <t>VP Z</t>
  </si>
  <si>
    <t>VPP TD MAT.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</si>
  <si>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</si>
  <si>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</si>
  <si>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</si>
  <si>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</si>
  <si>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</si>
  <si>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</si>
  <si>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FINANCIJSKI PLAN  ZA 2022.g.</t>
  </si>
  <si>
    <t>KNJIGE</t>
  </si>
  <si>
    <t>VPP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</si>
</sst>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4" fontId="5" fillId="0" borderId="0" xfId="1" applyNumberFormat="1" applyFont="1" applyFill="1" applyBorder="1"/>
    <xf numFmtId="0" fontId="13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20"/>
  <sheetViews>
    <sheetView tabSelected="1" workbookViewId="0">
      <selection activeCell="F208" sqref="F208"/>
    </sheetView>
  </sheetViews>
  <sheetFormatPr defaultRowHeight="15" x14ac:dyDescent="0.25"/>
  <cols>
    <col min="4" max="4" width="10" customWidth="1"/>
    <col min="5" max="5" width="12.7109375" bestFit="1" customWidth="1"/>
  </cols>
  <sheetData>
    <row r="1" spans="1:12" x14ac:dyDescent="0.25">
      <c r="A1" s="48" t="s">
        <v>196</v>
      </c>
      <c r="B1" s="48"/>
      <c r="C1" s="48"/>
    </row>
    <row r="3" spans="1:12" x14ac:dyDescent="0.25">
      <c r="A3" t="s">
        <v>164</v>
      </c>
      <c r="E3" s="65"/>
      <c r="F3" s="64"/>
    </row>
    <row r="4" spans="1:12" x14ac:dyDescent="0.25">
      <c r="A4" s="68" t="s">
        <v>163</v>
      </c>
      <c r="B4" s="1"/>
      <c r="C4" s="1"/>
      <c r="D4" s="2"/>
      <c r="E4" s="3"/>
    </row>
    <row r="5" spans="1:12" x14ac:dyDescent="0.25">
      <c r="A5" s="68" t="s">
        <v>174</v>
      </c>
      <c r="B5" s="1"/>
      <c r="C5" s="1"/>
      <c r="D5" s="2"/>
      <c r="E5" s="3"/>
    </row>
    <row r="6" spans="1:12" x14ac:dyDescent="0.25">
      <c r="A6" s="68" t="s">
        <v>165</v>
      </c>
      <c r="B6" s="1"/>
      <c r="C6" s="1"/>
      <c r="D6" s="2"/>
      <c r="E6" s="3"/>
    </row>
    <row r="7" spans="1:12" x14ac:dyDescent="0.25">
      <c r="A7" s="68" t="s">
        <v>168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179</v>
      </c>
      <c r="F8" t="s">
        <v>161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SUM(E11+E18+E20+E24+E27+E32+E74)</f>
        <v>4714928.51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4143099.01</v>
      </c>
      <c r="F11" s="12"/>
      <c r="H11" s="12"/>
    </row>
    <row r="12" spans="1:12" x14ac:dyDescent="0.25">
      <c r="A12" s="7">
        <v>63613</v>
      </c>
      <c r="B12" s="7" t="s">
        <v>139</v>
      </c>
      <c r="C12" s="13"/>
      <c r="D12" s="14"/>
      <c r="E12" s="15">
        <v>67500</v>
      </c>
      <c r="F12" s="12" t="s">
        <v>114</v>
      </c>
      <c r="H12" s="12"/>
    </row>
    <row r="13" spans="1:12" x14ac:dyDescent="0.25">
      <c r="A13" s="7">
        <v>63612</v>
      </c>
      <c r="B13" s="7" t="s">
        <v>152</v>
      </c>
      <c r="C13" s="13"/>
      <c r="D13" s="14"/>
      <c r="E13" s="15">
        <v>0</v>
      </c>
      <c r="F13" s="12" t="s">
        <v>136</v>
      </c>
      <c r="H13" s="12"/>
    </row>
    <row r="14" spans="1:12" x14ac:dyDescent="0.25">
      <c r="A14" s="7">
        <v>63612</v>
      </c>
      <c r="B14" s="7" t="s">
        <v>151</v>
      </c>
      <c r="C14" s="13"/>
      <c r="D14" s="14"/>
      <c r="E14" s="15">
        <v>3931232.86</v>
      </c>
      <c r="F14" s="12" t="s">
        <v>136</v>
      </c>
      <c r="H14" s="12"/>
    </row>
    <row r="15" spans="1:12" x14ac:dyDescent="0.25">
      <c r="A15" s="12">
        <v>636122</v>
      </c>
      <c r="B15" s="12" t="s">
        <v>150</v>
      </c>
      <c r="C15" s="2"/>
      <c r="D15" s="16"/>
      <c r="E15" s="15">
        <v>133366.15</v>
      </c>
      <c r="F15" s="12" t="s">
        <v>136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149</v>
      </c>
      <c r="C16" s="2"/>
      <c r="D16" s="16"/>
      <c r="E16" s="15">
        <v>11000</v>
      </c>
      <c r="F16" s="12" t="s">
        <v>136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0</v>
      </c>
      <c r="F17" s="12" t="s">
        <v>114</v>
      </c>
      <c r="H17" s="12"/>
    </row>
    <row r="18" spans="1:10141" s="61" customFormat="1" x14ac:dyDescent="0.25">
      <c r="A18" s="56">
        <v>639</v>
      </c>
      <c r="B18" s="56" t="s">
        <v>180</v>
      </c>
      <c r="C18" s="56"/>
      <c r="D18" s="57"/>
      <c r="E18" s="60">
        <f>E19</f>
        <v>34375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63931</v>
      </c>
      <c r="B19" s="12" t="s">
        <v>181</v>
      </c>
      <c r="C19" s="12"/>
      <c r="D19" s="17"/>
      <c r="E19" s="55">
        <v>34375</v>
      </c>
      <c r="F19" s="12" t="s">
        <v>137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141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5000</v>
      </c>
      <c r="F24" s="12"/>
      <c r="H24" s="12"/>
    </row>
    <row r="25" spans="1:10141" x14ac:dyDescent="0.25">
      <c r="A25" s="66">
        <v>66141</v>
      </c>
      <c r="B25" s="66" t="s">
        <v>162</v>
      </c>
      <c r="C25" s="66"/>
      <c r="D25" s="66"/>
      <c r="E25" s="67">
        <v>2500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0</v>
      </c>
      <c r="F28" s="12" t="s">
        <v>122</v>
      </c>
      <c r="H28" s="12"/>
    </row>
    <row r="29" spans="1:10141" x14ac:dyDescent="0.25">
      <c r="A29" s="7">
        <v>63612</v>
      </c>
      <c r="B29" s="7" t="s">
        <v>175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20000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SUM(E33+E70)</f>
        <v>471664.12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SUM(E34:E69)</f>
        <v>441664.12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74">
        <v>5671.88</v>
      </c>
      <c r="F34" s="12" t="s">
        <v>138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74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19">
        <v>87562.240000000005</v>
      </c>
      <c r="F36" s="12" t="s">
        <v>138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19">
        <v>22880</v>
      </c>
      <c r="F37" s="12"/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19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19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19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19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19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19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19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19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19">
        <v>37000</v>
      </c>
      <c r="F46" s="12" t="s">
        <v>138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19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19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19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19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19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19">
        <v>16000</v>
      </c>
      <c r="F52" s="12" t="s">
        <v>138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19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19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19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19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19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19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19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19">
        <v>1000</v>
      </c>
      <c r="F60" s="12" t="s">
        <v>138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19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19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19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19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19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19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19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22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22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23">
        <f>SUM(E71:E73)</f>
        <v>30000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19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19">
        <v>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19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19">
        <v>9790.3799999999992</v>
      </c>
      <c r="F74" s="12"/>
      <c r="H74" s="12"/>
    </row>
    <row r="75" spans="1:8" x14ac:dyDescent="0.25">
      <c r="A75" s="12">
        <v>92212</v>
      </c>
      <c r="B75" s="12" t="s">
        <v>51</v>
      </c>
      <c r="C75" s="12"/>
      <c r="D75" s="12"/>
      <c r="E75" s="19">
        <v>0</v>
      </c>
      <c r="F75" s="12"/>
      <c r="H75" s="12"/>
    </row>
    <row r="76" spans="1:8" x14ac:dyDescent="0.25">
      <c r="A76" s="12"/>
      <c r="B76" s="12"/>
      <c r="C76" s="12"/>
      <c r="D76" s="12"/>
      <c r="E76" s="19"/>
      <c r="F76" s="12"/>
      <c r="H76" s="12"/>
    </row>
    <row r="77" spans="1:8" x14ac:dyDescent="0.25">
      <c r="A77" s="30" t="s">
        <v>52</v>
      </c>
      <c r="B77" s="30"/>
      <c r="C77" s="30"/>
      <c r="D77" s="30"/>
      <c r="E77" s="31">
        <f>SUM(E78+E145)</f>
        <v>4714928.5100000007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33">
        <f>SUM(E81+E132)</f>
        <v>4483711.2500000009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69"/>
      <c r="F79" s="12"/>
      <c r="H79" s="12"/>
    </row>
    <row r="80" spans="1:8" x14ac:dyDescent="0.25">
      <c r="A80" s="34" t="s">
        <v>166</v>
      </c>
      <c r="B80" s="34"/>
      <c r="C80" s="34"/>
      <c r="D80" s="34"/>
      <c r="E80" s="19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18">
        <f>SUM(E82+E95+E126+E129)</f>
        <v>4453711.2500000009</v>
      </c>
    </row>
    <row r="82" spans="1:6" x14ac:dyDescent="0.25">
      <c r="A82" s="27">
        <v>31</v>
      </c>
      <c r="B82" s="27" t="s">
        <v>55</v>
      </c>
      <c r="C82" s="27"/>
      <c r="D82" s="27"/>
      <c r="E82" s="35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36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19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19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19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37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38">
        <v>36366.15</v>
      </c>
      <c r="F88" t="s">
        <v>136</v>
      </c>
    </row>
    <row r="89" spans="1:6" x14ac:dyDescent="0.25">
      <c r="A89">
        <v>31213</v>
      </c>
      <c r="B89" t="s">
        <v>62</v>
      </c>
      <c r="E89" s="38">
        <v>43000</v>
      </c>
      <c r="F89" t="s">
        <v>136</v>
      </c>
    </row>
    <row r="90" spans="1:6" x14ac:dyDescent="0.25">
      <c r="A90">
        <v>31214</v>
      </c>
      <c r="B90" t="s">
        <v>63</v>
      </c>
      <c r="E90" s="38">
        <v>12000</v>
      </c>
      <c r="F90" t="s">
        <v>136</v>
      </c>
    </row>
    <row r="91" spans="1:6" x14ac:dyDescent="0.25">
      <c r="A91">
        <v>31215</v>
      </c>
      <c r="B91" t="s">
        <v>64</v>
      </c>
      <c r="E91" s="38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38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37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38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35">
        <f>SUM(E96,E101,E110,E120)</f>
        <v>389112.24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37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38">
        <v>18000</v>
      </c>
      <c r="F97" t="s">
        <v>138</v>
      </c>
    </row>
    <row r="98" spans="1:6" x14ac:dyDescent="0.25">
      <c r="A98">
        <v>3212</v>
      </c>
      <c r="B98" t="s">
        <v>72</v>
      </c>
      <c r="E98" s="38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38">
        <v>4000</v>
      </c>
      <c r="F99" t="s">
        <v>138</v>
      </c>
    </row>
    <row r="100" spans="1:6" x14ac:dyDescent="0.25">
      <c r="A100">
        <v>3214</v>
      </c>
      <c r="B100" t="s">
        <v>143</v>
      </c>
      <c r="E100" s="38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37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38">
        <v>28000</v>
      </c>
      <c r="F102" t="s">
        <v>138</v>
      </c>
    </row>
    <row r="103" spans="1:6" x14ac:dyDescent="0.25">
      <c r="A103">
        <v>3222</v>
      </c>
      <c r="B103" t="s">
        <v>76</v>
      </c>
      <c r="E103" s="38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38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38">
        <v>2000</v>
      </c>
      <c r="F105" t="s">
        <v>138</v>
      </c>
    </row>
    <row r="106" spans="1:6" x14ac:dyDescent="0.25">
      <c r="A106">
        <v>32234</v>
      </c>
      <c r="B106" t="s">
        <v>79</v>
      </c>
      <c r="E106" s="38">
        <v>60000</v>
      </c>
      <c r="F106" t="s">
        <v>138</v>
      </c>
    </row>
    <row r="107" spans="1:6" x14ac:dyDescent="0.25">
      <c r="A107">
        <v>3224</v>
      </c>
      <c r="B107" t="s">
        <v>80</v>
      </c>
      <c r="E107" s="38">
        <v>3000</v>
      </c>
      <c r="F107" t="s">
        <v>138</v>
      </c>
    </row>
    <row r="108" spans="1:6" x14ac:dyDescent="0.25">
      <c r="A108">
        <v>3225</v>
      </c>
      <c r="B108" t="s">
        <v>81</v>
      </c>
      <c r="E108" s="38">
        <v>1000</v>
      </c>
      <c r="F108" t="s">
        <v>138</v>
      </c>
    </row>
    <row r="109" spans="1:6" x14ac:dyDescent="0.25">
      <c r="A109">
        <v>3227</v>
      </c>
      <c r="B109" t="s">
        <v>82</v>
      </c>
      <c r="E109" s="38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37">
        <f>SUM(E111:E119)</f>
        <v>107000</v>
      </c>
      <c r="F110" t="s">
        <v>138</v>
      </c>
    </row>
    <row r="111" spans="1:6" x14ac:dyDescent="0.25">
      <c r="A111">
        <v>3231</v>
      </c>
      <c r="B111" t="s">
        <v>84</v>
      </c>
      <c r="E111" s="38">
        <v>12000</v>
      </c>
      <c r="F111" t="s">
        <v>138</v>
      </c>
    </row>
    <row r="112" spans="1:6" x14ac:dyDescent="0.25">
      <c r="A112">
        <v>3232</v>
      </c>
      <c r="B112" t="s">
        <v>85</v>
      </c>
      <c r="E112" s="38">
        <v>37000</v>
      </c>
      <c r="F112" t="s">
        <v>138</v>
      </c>
    </row>
    <row r="113" spans="1:6" x14ac:dyDescent="0.25">
      <c r="A113">
        <v>3233</v>
      </c>
      <c r="B113" t="s">
        <v>86</v>
      </c>
      <c r="E113" s="38">
        <v>4000</v>
      </c>
      <c r="F113" t="s">
        <v>138</v>
      </c>
    </row>
    <row r="114" spans="1:6" x14ac:dyDescent="0.25">
      <c r="A114">
        <v>3234</v>
      </c>
      <c r="B114" t="s">
        <v>87</v>
      </c>
      <c r="E114" s="38">
        <v>17000</v>
      </c>
      <c r="F114" t="s">
        <v>138</v>
      </c>
    </row>
    <row r="115" spans="1:6" x14ac:dyDescent="0.25">
      <c r="A115">
        <v>3235</v>
      </c>
      <c r="B115" t="s">
        <v>88</v>
      </c>
      <c r="E115" s="38">
        <v>4000</v>
      </c>
      <c r="F115" t="s">
        <v>138</v>
      </c>
    </row>
    <row r="116" spans="1:6" x14ac:dyDescent="0.25">
      <c r="A116">
        <v>3236</v>
      </c>
      <c r="B116" t="s">
        <v>89</v>
      </c>
      <c r="E116" s="38">
        <v>12500</v>
      </c>
      <c r="F116" t="s">
        <v>138</v>
      </c>
    </row>
    <row r="117" spans="1:6" x14ac:dyDescent="0.25">
      <c r="A117">
        <v>3237</v>
      </c>
      <c r="B117" t="s">
        <v>90</v>
      </c>
      <c r="E117" s="38">
        <v>3000</v>
      </c>
      <c r="F117" t="s">
        <v>138</v>
      </c>
    </row>
    <row r="118" spans="1:6" x14ac:dyDescent="0.25">
      <c r="A118">
        <v>3238</v>
      </c>
      <c r="B118" t="s">
        <v>91</v>
      </c>
      <c r="E118" s="38">
        <v>16000</v>
      </c>
      <c r="F118" t="s">
        <v>138</v>
      </c>
    </row>
    <row r="119" spans="1:6" x14ac:dyDescent="0.25">
      <c r="A119">
        <v>3239</v>
      </c>
      <c r="B119" t="s">
        <v>92</v>
      </c>
      <c r="E119" s="38">
        <v>1500</v>
      </c>
      <c r="F119" t="s">
        <v>138</v>
      </c>
    </row>
    <row r="120" spans="1:6" x14ac:dyDescent="0.25">
      <c r="A120" s="2">
        <v>329</v>
      </c>
      <c r="B120" s="2" t="s">
        <v>93</v>
      </c>
      <c r="C120" s="2"/>
      <c r="D120" s="2"/>
      <c r="E120" s="37">
        <f>SUM(E121:E125)</f>
        <v>16550</v>
      </c>
      <c r="F120" t="s">
        <v>138</v>
      </c>
    </row>
    <row r="121" spans="1:6" x14ac:dyDescent="0.25">
      <c r="A121">
        <v>3292</v>
      </c>
      <c r="B121" t="s">
        <v>94</v>
      </c>
      <c r="E121" s="38">
        <v>300</v>
      </c>
      <c r="F121" t="s">
        <v>138</v>
      </c>
    </row>
    <row r="122" spans="1:6" x14ac:dyDescent="0.25">
      <c r="A122">
        <v>3293</v>
      </c>
      <c r="B122" t="s">
        <v>95</v>
      </c>
      <c r="E122" s="38">
        <v>3000</v>
      </c>
      <c r="F122" t="s">
        <v>138</v>
      </c>
    </row>
    <row r="123" spans="1:6" x14ac:dyDescent="0.25">
      <c r="A123">
        <v>3294</v>
      </c>
      <c r="B123" t="s">
        <v>96</v>
      </c>
      <c r="E123" s="38">
        <v>250</v>
      </c>
      <c r="F123" t="s">
        <v>138</v>
      </c>
    </row>
    <row r="124" spans="1:6" x14ac:dyDescent="0.25">
      <c r="A124">
        <v>3295</v>
      </c>
      <c r="B124" t="s">
        <v>97</v>
      </c>
      <c r="E124" s="38">
        <v>12000</v>
      </c>
      <c r="F124" t="s">
        <v>140</v>
      </c>
    </row>
    <row r="125" spans="1:6" x14ac:dyDescent="0.25">
      <c r="A125">
        <v>3299</v>
      </c>
      <c r="B125" t="s">
        <v>98</v>
      </c>
      <c r="E125" s="38">
        <v>1000</v>
      </c>
      <c r="F125" t="s">
        <v>138</v>
      </c>
    </row>
    <row r="126" spans="1:6" x14ac:dyDescent="0.25">
      <c r="A126" s="27">
        <v>34</v>
      </c>
      <c r="B126" s="27" t="s">
        <v>99</v>
      </c>
      <c r="C126" s="27"/>
      <c r="D126" s="27"/>
      <c r="E126" s="35">
        <f>SUM(E127:E128)</f>
        <v>0</v>
      </c>
      <c r="F126" t="s">
        <v>138</v>
      </c>
    </row>
    <row r="127" spans="1:6" x14ac:dyDescent="0.25">
      <c r="A127">
        <v>3431</v>
      </c>
      <c r="B127" t="s">
        <v>100</v>
      </c>
      <c r="E127" s="38">
        <v>0</v>
      </c>
      <c r="F127" t="s">
        <v>138</v>
      </c>
    </row>
    <row r="128" spans="1:6" x14ac:dyDescent="0.25">
      <c r="A128">
        <v>3433</v>
      </c>
      <c r="B128" t="s">
        <v>101</v>
      </c>
      <c r="E128" s="38">
        <v>0</v>
      </c>
      <c r="F128" t="s">
        <v>138</v>
      </c>
    </row>
    <row r="129" spans="1:6" x14ac:dyDescent="0.25">
      <c r="A129" s="27">
        <v>38</v>
      </c>
      <c r="B129" s="27" t="s">
        <v>102</v>
      </c>
      <c r="C129" s="27"/>
      <c r="D129" s="27"/>
      <c r="E129" s="35">
        <f>E130</f>
        <v>0</v>
      </c>
      <c r="F129" t="s">
        <v>138</v>
      </c>
    </row>
    <row r="130" spans="1:6" x14ac:dyDescent="0.25">
      <c r="A130">
        <v>38311</v>
      </c>
      <c r="B130" t="s">
        <v>103</v>
      </c>
      <c r="E130" s="38"/>
      <c r="F130" t="s">
        <v>138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104</v>
      </c>
      <c r="C132" s="39"/>
      <c r="D132" s="39"/>
      <c r="E132" s="40">
        <f>SUM(E133+E135)</f>
        <v>30000</v>
      </c>
    </row>
    <row r="133" spans="1:6" x14ac:dyDescent="0.25">
      <c r="A133" s="27">
        <v>41</v>
      </c>
      <c r="B133" s="27" t="s">
        <v>105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106</v>
      </c>
      <c r="E134" s="38">
        <v>0</v>
      </c>
    </row>
    <row r="135" spans="1:6" x14ac:dyDescent="0.25">
      <c r="A135" s="27">
        <v>42</v>
      </c>
      <c r="B135" s="27" t="s">
        <v>107</v>
      </c>
      <c r="C135" s="27"/>
      <c r="D135" s="27"/>
      <c r="E135" s="35">
        <f>SUM(E136+E138+E142)</f>
        <v>30000</v>
      </c>
      <c r="F135" t="s">
        <v>159</v>
      </c>
    </row>
    <row r="136" spans="1:6" x14ac:dyDescent="0.25">
      <c r="A136" s="50">
        <v>421</v>
      </c>
      <c r="B136" s="50" t="s">
        <v>133</v>
      </c>
      <c r="C136" s="50"/>
      <c r="D136" s="50"/>
      <c r="E136" s="51">
        <f>E137</f>
        <v>0</v>
      </c>
      <c r="F136" t="s">
        <v>137</v>
      </c>
    </row>
    <row r="137" spans="1:6" x14ac:dyDescent="0.25">
      <c r="A137" s="52">
        <v>42123</v>
      </c>
      <c r="B137" s="53" t="s">
        <v>134</v>
      </c>
      <c r="C137" s="53"/>
      <c r="D137" s="53"/>
      <c r="E137" s="54">
        <v>0</v>
      </c>
      <c r="F137" t="s">
        <v>137</v>
      </c>
    </row>
    <row r="138" spans="1:6" x14ac:dyDescent="0.25">
      <c r="A138" s="2">
        <v>422</v>
      </c>
      <c r="B138" s="2" t="s">
        <v>108</v>
      </c>
      <c r="C138" s="2"/>
      <c r="D138" s="2"/>
      <c r="E138" s="37">
        <f>SUM(E139:E140)</f>
        <v>30000</v>
      </c>
      <c r="F138" t="s">
        <v>138</v>
      </c>
    </row>
    <row r="139" spans="1:6" x14ac:dyDescent="0.25">
      <c r="A139">
        <v>42211</v>
      </c>
      <c r="B139" t="s">
        <v>128</v>
      </c>
      <c r="E139" s="38">
        <v>25000</v>
      </c>
      <c r="F139" t="s">
        <v>138</v>
      </c>
    </row>
    <row r="140" spans="1:6" x14ac:dyDescent="0.25">
      <c r="A140">
        <v>42219</v>
      </c>
      <c r="B140" t="s">
        <v>129</v>
      </c>
      <c r="E140" s="38">
        <v>5000</v>
      </c>
      <c r="F140" t="s">
        <v>138</v>
      </c>
    </row>
    <row r="141" spans="1:6" x14ac:dyDescent="0.25">
      <c r="A141" s="12">
        <v>42262</v>
      </c>
      <c r="B141" t="s">
        <v>109</v>
      </c>
      <c r="E141" s="19">
        <v>0</v>
      </c>
    </row>
    <row r="142" spans="1:6" x14ac:dyDescent="0.25">
      <c r="A142" s="2">
        <v>426</v>
      </c>
      <c r="B142" s="48" t="s">
        <v>135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132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110</v>
      </c>
      <c r="B145" s="42"/>
      <c r="C145" s="42"/>
      <c r="D145" s="42"/>
      <c r="E145" s="43">
        <f>SUM(E147+E156+E161+E167+E211)</f>
        <v>231217.26</v>
      </c>
    </row>
    <row r="146" spans="1:6" x14ac:dyDescent="0.25">
      <c r="A146" s="62" t="s">
        <v>168</v>
      </c>
      <c r="B146" s="62"/>
      <c r="C146" s="62"/>
      <c r="D146" s="62"/>
      <c r="E146" s="70"/>
    </row>
    <row r="147" spans="1:6" x14ac:dyDescent="0.25">
      <c r="A147" s="44" t="s">
        <v>144</v>
      </c>
      <c r="B147" s="44"/>
      <c r="C147" s="44"/>
      <c r="D147" s="44"/>
      <c r="E147" s="46">
        <f>E148</f>
        <v>32000</v>
      </c>
      <c r="F147" t="s">
        <v>138</v>
      </c>
    </row>
    <row r="148" spans="1:6" x14ac:dyDescent="0.25">
      <c r="A148" s="2">
        <v>329</v>
      </c>
      <c r="B148" s="2" t="s">
        <v>111</v>
      </c>
      <c r="C148" s="2"/>
      <c r="D148" s="2"/>
      <c r="E148" s="45">
        <f>SUM(E149:E154)</f>
        <v>32000</v>
      </c>
    </row>
    <row r="149" spans="1:6" x14ac:dyDescent="0.25">
      <c r="A149" s="12">
        <v>32224</v>
      </c>
      <c r="B149" s="12" t="s">
        <v>154</v>
      </c>
      <c r="C149" s="12"/>
      <c r="D149" s="2"/>
      <c r="E149" s="45"/>
    </row>
    <row r="150" spans="1:6" x14ac:dyDescent="0.25">
      <c r="A150" s="12">
        <v>32359</v>
      </c>
      <c r="B150" s="12" t="s">
        <v>155</v>
      </c>
      <c r="C150" s="12"/>
      <c r="D150" s="2"/>
      <c r="E150" s="45"/>
    </row>
    <row r="151" spans="1:6" x14ac:dyDescent="0.25">
      <c r="A151" s="12">
        <v>32371</v>
      </c>
      <c r="B151" s="12" t="s">
        <v>176</v>
      </c>
      <c r="C151" s="12"/>
      <c r="D151" s="2"/>
      <c r="E151" s="45">
        <v>0</v>
      </c>
    </row>
    <row r="152" spans="1:6" x14ac:dyDescent="0.25">
      <c r="A152" s="12">
        <v>3239</v>
      </c>
      <c r="B152" s="12" t="s">
        <v>177</v>
      </c>
      <c r="C152" s="12"/>
      <c r="D152" s="2"/>
      <c r="E152" s="45"/>
    </row>
    <row r="153" spans="1:6" x14ac:dyDescent="0.25">
      <c r="A153" s="12">
        <v>32411</v>
      </c>
      <c r="B153" s="12" t="s">
        <v>156</v>
      </c>
      <c r="C153" s="12"/>
      <c r="D153" s="2"/>
      <c r="E153" s="45"/>
    </row>
    <row r="154" spans="1:6" x14ac:dyDescent="0.25">
      <c r="A154" s="12">
        <v>32999</v>
      </c>
      <c r="B154" s="12" t="s">
        <v>112</v>
      </c>
      <c r="C154" s="12"/>
      <c r="D154" s="12"/>
      <c r="E154" s="19">
        <v>32000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145</v>
      </c>
      <c r="B156" s="44"/>
      <c r="C156" s="44"/>
      <c r="D156" s="44"/>
      <c r="E156" s="46">
        <f>SUM(E157+E159)</f>
        <v>0</v>
      </c>
      <c r="F156" t="s">
        <v>138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0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0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E160</f>
        <v>0</v>
      </c>
    </row>
    <row r="160" spans="1:6" x14ac:dyDescent="0.25">
      <c r="A160" s="12">
        <v>3132</v>
      </c>
      <c r="B160" s="12" t="s">
        <v>148</v>
      </c>
      <c r="C160" s="12"/>
      <c r="D160" s="12"/>
      <c r="E160" s="19">
        <v>0</v>
      </c>
    </row>
    <row r="161" spans="1:6" x14ac:dyDescent="0.25">
      <c r="A161" s="44" t="s">
        <v>146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37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38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37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38">
        <v>43000</v>
      </c>
    </row>
    <row r="166" spans="1:6" x14ac:dyDescent="0.25">
      <c r="E166" s="38"/>
    </row>
    <row r="167" spans="1:6" x14ac:dyDescent="0.25">
      <c r="A167" s="44" t="s">
        <v>147</v>
      </c>
      <c r="B167" s="2"/>
      <c r="C167" s="47"/>
      <c r="D167" s="47"/>
      <c r="E167" s="46">
        <f>SUM(E169+E175+E182+E196+E198+E206)</f>
        <v>88790.37999999999</v>
      </c>
    </row>
    <row r="168" spans="1:6" x14ac:dyDescent="0.25">
      <c r="E168" s="38"/>
    </row>
    <row r="169" spans="1:6" x14ac:dyDescent="0.25">
      <c r="A169" s="2">
        <v>321</v>
      </c>
      <c r="B169" s="2" t="s">
        <v>117</v>
      </c>
      <c r="C169" s="2"/>
      <c r="D169" s="2"/>
      <c r="E169" s="37">
        <f>SUM(E170:E174)</f>
        <v>17400</v>
      </c>
    </row>
    <row r="170" spans="1:6" x14ac:dyDescent="0.25">
      <c r="A170" s="12">
        <v>3211</v>
      </c>
      <c r="B170" s="12" t="s">
        <v>119</v>
      </c>
      <c r="C170" s="12"/>
      <c r="D170" s="12"/>
      <c r="E170" s="19">
        <v>400</v>
      </c>
      <c r="F170" s="63" t="s">
        <v>185</v>
      </c>
    </row>
    <row r="171" spans="1:6" x14ac:dyDescent="0.25">
      <c r="A171">
        <v>3211</v>
      </c>
      <c r="B171" t="s">
        <v>119</v>
      </c>
      <c r="E171" s="38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38">
        <v>0</v>
      </c>
      <c r="F172" t="s">
        <v>153</v>
      </c>
    </row>
    <row r="173" spans="1:6" x14ac:dyDescent="0.25">
      <c r="A173">
        <v>3214</v>
      </c>
      <c r="B173" t="s">
        <v>169</v>
      </c>
      <c r="E173" s="38">
        <v>0</v>
      </c>
      <c r="F173" t="s">
        <v>188</v>
      </c>
    </row>
    <row r="174" spans="1:6" x14ac:dyDescent="0.25">
      <c r="A174">
        <v>3214</v>
      </c>
      <c r="B174" t="s">
        <v>169</v>
      </c>
      <c r="E174" s="38">
        <v>1000</v>
      </c>
      <c r="F174" t="s">
        <v>185</v>
      </c>
    </row>
    <row r="175" spans="1:6" x14ac:dyDescent="0.25">
      <c r="A175" s="48">
        <v>322</v>
      </c>
      <c r="B175" s="48" t="s">
        <v>157</v>
      </c>
      <c r="E175" s="49">
        <f>SUM(E176:E181)</f>
        <v>12343.27</v>
      </c>
    </row>
    <row r="176" spans="1:6" x14ac:dyDescent="0.25">
      <c r="A176" s="63">
        <v>3221</v>
      </c>
      <c r="B176" s="63" t="s">
        <v>160</v>
      </c>
      <c r="C176" s="63"/>
      <c r="D176" s="63"/>
      <c r="E176" s="71">
        <v>2500</v>
      </c>
      <c r="F176" t="s">
        <v>120</v>
      </c>
    </row>
    <row r="177" spans="1:6" x14ac:dyDescent="0.25">
      <c r="A177" s="63">
        <v>3221</v>
      </c>
      <c r="B177" s="63" t="s">
        <v>160</v>
      </c>
      <c r="C177" s="63"/>
      <c r="D177" s="63"/>
      <c r="E177" s="71">
        <v>3248.52</v>
      </c>
      <c r="F177" t="s">
        <v>186</v>
      </c>
    </row>
    <row r="178" spans="1:6" x14ac:dyDescent="0.25">
      <c r="A178" s="63">
        <v>32224</v>
      </c>
      <c r="B178" s="63" t="s">
        <v>158</v>
      </c>
      <c r="C178" s="63"/>
      <c r="D178" s="63"/>
      <c r="E178" s="71">
        <v>1000</v>
      </c>
      <c r="F178" t="s">
        <v>188</v>
      </c>
    </row>
    <row r="179" spans="1:6" x14ac:dyDescent="0.25">
      <c r="A179" s="63">
        <v>32224</v>
      </c>
      <c r="B179" s="63" t="s">
        <v>158</v>
      </c>
      <c r="C179" s="63"/>
      <c r="D179" s="63"/>
      <c r="E179" s="71">
        <v>1.06</v>
      </c>
      <c r="F179" t="s">
        <v>187</v>
      </c>
    </row>
    <row r="180" spans="1:6" x14ac:dyDescent="0.25">
      <c r="A180" s="63">
        <v>32224</v>
      </c>
      <c r="B180" s="63" t="s">
        <v>158</v>
      </c>
      <c r="C180" s="63"/>
      <c r="D180" s="63"/>
      <c r="E180" s="71">
        <v>2593.69</v>
      </c>
      <c r="F180" t="s">
        <v>185</v>
      </c>
    </row>
    <row r="181" spans="1:6" x14ac:dyDescent="0.25">
      <c r="A181">
        <v>32224</v>
      </c>
      <c r="B181" t="s">
        <v>158</v>
      </c>
      <c r="E181" s="38">
        <v>3000</v>
      </c>
      <c r="F181" t="s">
        <v>114</v>
      </c>
    </row>
    <row r="182" spans="1:6" x14ac:dyDescent="0.25">
      <c r="A182" s="2">
        <v>323</v>
      </c>
      <c r="B182" s="2" t="s">
        <v>83</v>
      </c>
      <c r="C182" s="2"/>
      <c r="D182" s="2"/>
      <c r="E182" s="37">
        <f>SUM(E183:E195)</f>
        <v>41860</v>
      </c>
    </row>
    <row r="183" spans="1:6" x14ac:dyDescent="0.25">
      <c r="A183" s="12">
        <v>3233</v>
      </c>
      <c r="B183" s="12" t="s">
        <v>171</v>
      </c>
      <c r="C183" s="12"/>
      <c r="D183" s="12"/>
      <c r="E183" s="19">
        <v>0</v>
      </c>
      <c r="F183" t="s">
        <v>170</v>
      </c>
    </row>
    <row r="184" spans="1:6" x14ac:dyDescent="0.25">
      <c r="A184">
        <v>3235</v>
      </c>
      <c r="B184" t="s">
        <v>121</v>
      </c>
      <c r="E184" s="38">
        <v>16000</v>
      </c>
      <c r="F184" t="s">
        <v>118</v>
      </c>
    </row>
    <row r="185" spans="1:6" x14ac:dyDescent="0.25">
      <c r="A185">
        <v>3235</v>
      </c>
      <c r="B185" t="s">
        <v>121</v>
      </c>
      <c r="E185" s="38">
        <v>0</v>
      </c>
      <c r="F185" t="s">
        <v>114</v>
      </c>
    </row>
    <row r="186" spans="1:6" x14ac:dyDescent="0.25">
      <c r="A186">
        <v>3235</v>
      </c>
      <c r="B186" t="s">
        <v>121</v>
      </c>
      <c r="E186" s="38">
        <v>0</v>
      </c>
      <c r="F186" t="s">
        <v>122</v>
      </c>
    </row>
    <row r="187" spans="1:6" x14ac:dyDescent="0.25">
      <c r="A187">
        <v>3237</v>
      </c>
      <c r="B187" t="s">
        <v>123</v>
      </c>
      <c r="E187" s="38">
        <v>0</v>
      </c>
      <c r="F187" t="s">
        <v>114</v>
      </c>
    </row>
    <row r="188" spans="1:6" x14ac:dyDescent="0.25">
      <c r="A188">
        <v>3237</v>
      </c>
      <c r="B188" t="s">
        <v>123</v>
      </c>
      <c r="E188" s="38">
        <v>9000</v>
      </c>
      <c r="F188" t="s">
        <v>122</v>
      </c>
    </row>
    <row r="189" spans="1:6" x14ac:dyDescent="0.25">
      <c r="A189">
        <v>3237</v>
      </c>
      <c r="B189" t="s">
        <v>123</v>
      </c>
      <c r="E189" s="38">
        <v>0</v>
      </c>
      <c r="F189" t="s">
        <v>136</v>
      </c>
    </row>
    <row r="190" spans="1:6" x14ac:dyDescent="0.25">
      <c r="A190">
        <v>3239</v>
      </c>
      <c r="B190" t="s">
        <v>124</v>
      </c>
      <c r="E190" s="38">
        <v>1500</v>
      </c>
      <c r="F190" t="s">
        <v>188</v>
      </c>
    </row>
    <row r="191" spans="1:6" x14ac:dyDescent="0.25">
      <c r="A191">
        <v>3239</v>
      </c>
      <c r="B191" t="s">
        <v>124</v>
      </c>
      <c r="E191" s="38">
        <v>2360</v>
      </c>
      <c r="F191" t="s">
        <v>185</v>
      </c>
    </row>
    <row r="192" spans="1:6" x14ac:dyDescent="0.25">
      <c r="A192">
        <v>3239</v>
      </c>
      <c r="B192" t="s">
        <v>124</v>
      </c>
      <c r="E192" s="38">
        <v>0</v>
      </c>
      <c r="F192" t="s">
        <v>118</v>
      </c>
    </row>
    <row r="193" spans="1:8" x14ac:dyDescent="0.25">
      <c r="A193">
        <v>3239</v>
      </c>
      <c r="B193" t="s">
        <v>124</v>
      </c>
      <c r="E193" s="38">
        <v>5000</v>
      </c>
      <c r="F193" t="s">
        <v>114</v>
      </c>
    </row>
    <row r="194" spans="1:8" x14ac:dyDescent="0.25">
      <c r="A194">
        <v>3239</v>
      </c>
      <c r="B194" t="s">
        <v>124</v>
      </c>
      <c r="E194" s="38">
        <v>8000</v>
      </c>
      <c r="F194" t="s">
        <v>122</v>
      </c>
    </row>
    <row r="195" spans="1:8" x14ac:dyDescent="0.25">
      <c r="A195">
        <v>3239</v>
      </c>
      <c r="B195" t="s">
        <v>124</v>
      </c>
      <c r="E195" s="38">
        <v>0</v>
      </c>
      <c r="F195" t="s">
        <v>136</v>
      </c>
    </row>
    <row r="196" spans="1:8" x14ac:dyDescent="0.25">
      <c r="A196" s="48">
        <v>324</v>
      </c>
      <c r="B196" s="48" t="s">
        <v>130</v>
      </c>
      <c r="C196" s="48"/>
      <c r="D196" s="48"/>
      <c r="E196" s="49">
        <f>SUM(E197:E197)</f>
        <v>0</v>
      </c>
      <c r="F196" s="48"/>
    </row>
    <row r="197" spans="1:8" x14ac:dyDescent="0.25">
      <c r="A197">
        <v>32411</v>
      </c>
      <c r="B197" t="s">
        <v>131</v>
      </c>
      <c r="E197" s="38">
        <v>0</v>
      </c>
      <c r="F197" t="s">
        <v>114</v>
      </c>
    </row>
    <row r="198" spans="1:8" x14ac:dyDescent="0.25">
      <c r="A198" s="2">
        <v>329</v>
      </c>
      <c r="B198" s="2" t="s">
        <v>125</v>
      </c>
      <c r="C198" s="2"/>
      <c r="D198" s="2"/>
      <c r="E198" s="37">
        <f>SUM(E199:E205)</f>
        <v>17180.129999999997</v>
      </c>
    </row>
    <row r="199" spans="1:8" x14ac:dyDescent="0.25">
      <c r="A199" s="12">
        <v>3293</v>
      </c>
      <c r="B199" s="12" t="s">
        <v>172</v>
      </c>
      <c r="C199" s="12"/>
      <c r="D199" s="12"/>
      <c r="E199" s="19">
        <v>0</v>
      </c>
      <c r="F199" t="s">
        <v>136</v>
      </c>
    </row>
    <row r="200" spans="1:8" x14ac:dyDescent="0.25">
      <c r="A200" s="12">
        <v>3294</v>
      </c>
      <c r="B200" s="12" t="s">
        <v>178</v>
      </c>
      <c r="C200" s="12"/>
      <c r="D200" s="12"/>
      <c r="E200" s="19">
        <v>100</v>
      </c>
      <c r="F200" t="s">
        <v>185</v>
      </c>
    </row>
    <row r="201" spans="1:8" x14ac:dyDescent="0.25">
      <c r="A201">
        <v>3299</v>
      </c>
      <c r="B201" t="s">
        <v>126</v>
      </c>
      <c r="E201" s="38">
        <v>0</v>
      </c>
      <c r="F201" t="s">
        <v>120</v>
      </c>
    </row>
    <row r="202" spans="1:8" x14ac:dyDescent="0.25">
      <c r="A202">
        <v>3299</v>
      </c>
      <c r="B202" t="s">
        <v>126</v>
      </c>
      <c r="E202" s="38">
        <v>0</v>
      </c>
      <c r="F202" t="s">
        <v>118</v>
      </c>
    </row>
    <row r="203" spans="1:8" x14ac:dyDescent="0.25">
      <c r="A203">
        <v>3299</v>
      </c>
      <c r="B203" t="s">
        <v>126</v>
      </c>
      <c r="E203" s="38">
        <v>15000</v>
      </c>
      <c r="F203" t="s">
        <v>114</v>
      </c>
    </row>
    <row r="204" spans="1:8" x14ac:dyDescent="0.25">
      <c r="A204">
        <v>3299</v>
      </c>
      <c r="B204" t="s">
        <v>126</v>
      </c>
      <c r="E204" s="38">
        <v>80.13</v>
      </c>
      <c r="F204" t="s">
        <v>189</v>
      </c>
    </row>
    <row r="205" spans="1:8" x14ac:dyDescent="0.25">
      <c r="A205">
        <v>3299</v>
      </c>
      <c r="B205" t="s">
        <v>126</v>
      </c>
      <c r="E205" s="38">
        <v>2000</v>
      </c>
      <c r="F205" t="s">
        <v>122</v>
      </c>
    </row>
    <row r="206" spans="1:8" x14ac:dyDescent="0.25">
      <c r="A206" s="2">
        <v>422</v>
      </c>
      <c r="B206" s="2" t="s">
        <v>108</v>
      </c>
      <c r="C206" s="2"/>
      <c r="D206" s="2"/>
      <c r="E206" s="37">
        <f>SUM(E207:E209)</f>
        <v>6.98</v>
      </c>
      <c r="F206" s="2"/>
      <c r="H206" s="2"/>
    </row>
    <row r="207" spans="1:8" x14ac:dyDescent="0.25">
      <c r="A207">
        <v>42411</v>
      </c>
      <c r="B207" t="s">
        <v>197</v>
      </c>
      <c r="E207" s="38">
        <v>6.98</v>
      </c>
      <c r="F207" t="s">
        <v>198</v>
      </c>
    </row>
    <row r="208" spans="1:8" x14ac:dyDescent="0.25">
      <c r="A208">
        <v>4221</v>
      </c>
      <c r="B208" t="s">
        <v>127</v>
      </c>
      <c r="E208" s="38">
        <v>0</v>
      </c>
      <c r="F208" t="s">
        <v>120</v>
      </c>
    </row>
    <row r="209" spans="1:6" x14ac:dyDescent="0.25">
      <c r="A209">
        <v>42273</v>
      </c>
      <c r="B209" t="s">
        <v>173</v>
      </c>
      <c r="E209" s="38">
        <v>0</v>
      </c>
      <c r="F209" t="s">
        <v>136</v>
      </c>
    </row>
    <row r="210" spans="1:6" x14ac:dyDescent="0.25">
      <c r="E210" s="38"/>
    </row>
    <row r="211" spans="1:6" x14ac:dyDescent="0.25">
      <c r="A211" s="75" t="s">
        <v>190</v>
      </c>
      <c r="B211" s="75"/>
      <c r="C211" s="75"/>
      <c r="D211" s="75"/>
      <c r="E211" s="49">
        <f>SUM(E213+E215+E217+E219)</f>
        <v>65926.880000000005</v>
      </c>
    </row>
    <row r="213" spans="1:6" x14ac:dyDescent="0.25">
      <c r="A213" s="48">
        <v>311</v>
      </c>
      <c r="B213" s="48" t="s">
        <v>191</v>
      </c>
      <c r="C213" s="48"/>
      <c r="D213" s="48"/>
      <c r="E213" s="49">
        <f>E214</f>
        <v>34375</v>
      </c>
      <c r="F213" t="s">
        <v>137</v>
      </c>
    </row>
    <row r="214" spans="1:6" x14ac:dyDescent="0.25">
      <c r="A214">
        <v>3111</v>
      </c>
      <c r="B214" t="s">
        <v>191</v>
      </c>
      <c r="E214" s="38">
        <v>34375</v>
      </c>
      <c r="F214" t="s">
        <v>137</v>
      </c>
    </row>
    <row r="215" spans="1:6" x14ac:dyDescent="0.25">
      <c r="A215" s="48">
        <v>312</v>
      </c>
      <c r="B215" s="48" t="s">
        <v>60</v>
      </c>
      <c r="C215" s="48"/>
      <c r="D215" s="48"/>
      <c r="E215" s="49">
        <f>E216</f>
        <v>3000</v>
      </c>
      <c r="F215" t="s">
        <v>138</v>
      </c>
    </row>
    <row r="216" spans="1:6" x14ac:dyDescent="0.25">
      <c r="A216">
        <v>3121</v>
      </c>
      <c r="B216" t="s">
        <v>192</v>
      </c>
      <c r="E216" s="38">
        <v>3000</v>
      </c>
      <c r="F216" t="s">
        <v>138</v>
      </c>
    </row>
    <row r="217" spans="1:6" x14ac:dyDescent="0.25">
      <c r="A217" s="48">
        <v>313</v>
      </c>
      <c r="B217" s="48" t="s">
        <v>67</v>
      </c>
      <c r="C217" s="48"/>
      <c r="D217" s="48"/>
      <c r="E217" s="49">
        <f>E218</f>
        <v>5671.88</v>
      </c>
      <c r="F217" s="48" t="s">
        <v>138</v>
      </c>
    </row>
    <row r="218" spans="1:6" x14ac:dyDescent="0.25">
      <c r="A218">
        <v>3132</v>
      </c>
      <c r="B218" t="s">
        <v>193</v>
      </c>
      <c r="E218" s="38">
        <v>5671.88</v>
      </c>
      <c r="F218" t="s">
        <v>138</v>
      </c>
    </row>
    <row r="219" spans="1:6" x14ac:dyDescent="0.25">
      <c r="A219" s="48">
        <v>321</v>
      </c>
      <c r="B219" s="48" t="s">
        <v>194</v>
      </c>
      <c r="C219" s="48"/>
      <c r="D219" s="48"/>
      <c r="E219" s="49">
        <f>E220</f>
        <v>22880</v>
      </c>
      <c r="F219" t="s">
        <v>138</v>
      </c>
    </row>
    <row r="220" spans="1:6" x14ac:dyDescent="0.25">
      <c r="A220">
        <v>3212</v>
      </c>
      <c r="B220" t="s">
        <v>195</v>
      </c>
      <c r="E220" s="38">
        <v>22880</v>
      </c>
      <c r="F220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2021-09-28T11:55:03Z</cp:lastPrinted>
  <dcterms:created xsi:type="dcterms:W3CDTF">2014-11-05T07:47:41Z</dcterms:created>
  <dcterms:modified xsi:type="dcterms:W3CDTF">2021-11-04T11:59:55Z</dcterms:modified>
</cp:coreProperties>
</file>