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FINANCIJSKI PLAN\2019\"/>
    </mc:Choice>
  </mc:AlternateContent>
  <bookViews>
    <workbookView xWindow="0" yWindow="0" windowWidth="17250" windowHeight="6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2" i="1" l="1"/>
  <c r="E156" i="1"/>
  <c r="E198" i="1" l="1"/>
  <c r="E191" i="1"/>
  <c r="E177" i="1"/>
  <c r="E166" i="1"/>
  <c r="E11" i="1" l="1"/>
  <c r="E24" i="1"/>
  <c r="E145" i="1" l="1"/>
  <c r="E90" i="1" l="1"/>
  <c r="E189" i="1" l="1"/>
  <c r="E164" i="1" s="1"/>
  <c r="E93" i="1"/>
  <c r="E33" i="1"/>
  <c r="E20" i="1"/>
  <c r="E18" i="1" l="1"/>
  <c r="E139" i="1"/>
  <c r="E133" i="1"/>
  <c r="E154" i="1" l="1"/>
  <c r="E153" i="1" s="1"/>
  <c r="E161" i="1" l="1"/>
  <c r="E159" i="1"/>
  <c r="E135" i="1"/>
  <c r="E132" i="1" s="1"/>
  <c r="E130" i="1"/>
  <c r="E126" i="1"/>
  <c r="E123" i="1"/>
  <c r="E117" i="1"/>
  <c r="E107" i="1"/>
  <c r="E98" i="1"/>
  <c r="E84" i="1"/>
  <c r="E80" i="1"/>
  <c r="E67" i="1"/>
  <c r="E27" i="1"/>
  <c r="E129" i="1" l="1"/>
  <c r="E158" i="1"/>
  <c r="E92" i="1"/>
  <c r="E79" i="1"/>
  <c r="E32" i="1"/>
  <c r="E78" i="1" l="1"/>
  <c r="E75" i="1" s="1"/>
  <c r="E144" i="1"/>
  <c r="E142" i="1" s="1"/>
  <c r="E74" i="1" l="1"/>
</calcChain>
</file>

<file path=xl/sharedStrings.xml><?xml version="1.0" encoding="utf-8"?>
<sst xmlns="http://schemas.openxmlformats.org/spreadsheetml/2006/main" count="334" uniqueCount="184">
  <si>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</si>
  <si>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</si>
  <si>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</si>
  <si>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</si>
  <si>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</si>
  <si>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</si>
  <si>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</si>
  <si>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</si>
  <si>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</si>
  <si>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</si>
  <si>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</si>
  <si>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</si>
  <si>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</si>
  <si>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</si>
  <si>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</si>
  <si>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</si>
  <si>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</si>
  <si>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</si>
  <si>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</si>
  <si>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</si>
  <si>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</si>
  <si>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</si>
  <si>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</si>
  <si>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</si>
  <si>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</si>
  <si>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</si>
  <si>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</si>
  <si>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</si>
  <si>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</si>
  <si>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</si>
  <si>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</si>
  <si>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</si>
  <si>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</si>
  <si>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</si>
  <si>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</si>
  <si>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</si>
  <si>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</si>
  <si>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</si>
  <si>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</si>
  <si>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</si>
  <si>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</si>
  <si>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</si>
  <si>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</si>
  <si>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</si>
  <si>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</si>
  <si>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</si>
  <si>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</si>
  <si>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</si>
  <si>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</si>
  <si>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</si>
  <si>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</si>
  <si>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</si>
  <si>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</si>
  <si>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</si>
  <si>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</si>
  <si>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</si>
  <si>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</si>
  <si>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</si>
  <si>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</si>
  <si>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</si>
  <si>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</si>
  <si>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</si>
  <si>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</si>
  <si>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</si>
  <si>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</si>
  <si>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</si>
  <si>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</si>
  <si>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</si>
  <si>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</si>
  <si>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</si>
  <si>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</si>
  <si>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</si>
  <si>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</si>
  <si>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</si>
  <si>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</si>
  <si>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</si>
  <si>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</si>
  <si>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</si>
  <si>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</si>
  <si>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</si>
  <si>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</si>
  <si>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</si>
  <si>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</si>
  <si>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</si>
  <si>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</si>
  <si>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</si>
  <si>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</si>
  <si>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</si>
  <si>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</si>
  <si>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</si>
  <si>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</si>
  <si>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</si>
  <si>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</si>
  <si>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</si>
  <si>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</si>
  <si>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</si>
  <si>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</si>
  <si>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</si>
  <si>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</si>
  <si>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</si>
  <si>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</si>
  <si>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</si>
  <si>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</si>
  <si>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</si>
  <si>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</si>
  <si>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</si>
  <si>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</si>
  <si>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</si>
  <si>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</si>
  <si>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</si>
  <si>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</si>
  <si>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</si>
  <si>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</si>
  <si>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</si>
  <si>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</si>
  <si>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</si>
  <si>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</si>
  <si>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</si>
  <si>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</si>
  <si>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</si>
  <si>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</si>
  <si>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</si>
  <si>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</si>
  <si>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</si>
  <si>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</si>
  <si>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</si>
  <si>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</si>
  <si>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</si>
  <si>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</si>
  <si>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</si>
  <si>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</si>
  <si>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</si>
  <si>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</si>
  <si>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</si>
  <si>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</si>
  <si>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</si>
  <si>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</si>
  <si>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</si>
  <si>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</si>
  <si>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</si>
  <si>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</si>
  <si>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</si>
  <si>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</si>
  <si>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</si>
  <si>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</si>
  <si>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</si>
  <si>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</si>
  <si>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</si>
  <si>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</si>
  <si>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</si>
  <si>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</si>
  <si>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</si>
  <si>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</si>
  <si>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</si>
  <si>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</si>
  <si>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</si>
  <si>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</si>
  <si>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</si>
  <si>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</si>
  <si>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</si>
  <si>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</si>
  <si>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</si>
  <si>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</si>
  <si>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</si>
  <si>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</si>
  <si>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</si>
  <si>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</si>
  <si>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</si>
  <si>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</si>
  <si>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</si>
  <si>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</si>
  <si>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</si>
  <si>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</si>
  <si>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</si>
  <si>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</si>
  <si>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</si>
  <si>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</si>
  <si>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</si>
  <si>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Plan 2020.</t>
  </si>
  <si>
    <t>TEK.DON.OD NEPR.ORG.</t>
  </si>
  <si>
    <t>FINANCIJSKI PLAN  ZA 2020.g.</t>
  </si>
  <si>
    <t>Intelektualne usluge</t>
  </si>
  <si>
    <t xml:space="preserve">Ostale usluge </t>
  </si>
  <si>
    <t>ČLANARINE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</si>
</sst>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01"/>
  <sheetViews>
    <sheetView tabSelected="1" topLeftCell="A67" workbookViewId="0">
      <selection activeCell="E174" sqref="E174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180</v>
      </c>
      <c r="B1" s="48"/>
      <c r="C1" s="48"/>
    </row>
    <row r="3" spans="1:12" x14ac:dyDescent="0.25">
      <c r="A3" t="s">
        <v>167</v>
      </c>
      <c r="E3" s="65"/>
      <c r="F3" s="64"/>
    </row>
    <row r="4" spans="1:12" x14ac:dyDescent="0.25">
      <c r="A4" s="68" t="s">
        <v>166</v>
      </c>
      <c r="B4" s="1"/>
      <c r="C4" s="1"/>
      <c r="D4" s="2"/>
      <c r="E4" s="3"/>
    </row>
    <row r="5" spans="1:12" x14ac:dyDescent="0.25">
      <c r="A5" s="68" t="s">
        <v>177</v>
      </c>
      <c r="B5" s="1"/>
      <c r="C5" s="1"/>
      <c r="D5" s="2"/>
      <c r="E5" s="3"/>
    </row>
    <row r="6" spans="1:12" x14ac:dyDescent="0.25">
      <c r="A6" s="68" t="s">
        <v>168</v>
      </c>
      <c r="B6" s="1"/>
      <c r="C6" s="1"/>
      <c r="D6" s="2"/>
      <c r="E6" s="3"/>
    </row>
    <row r="7" spans="1:12" x14ac:dyDescent="0.25">
      <c r="A7" s="68" t="s">
        <v>171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178</v>
      </c>
      <c r="F8" t="s">
        <v>164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SUM(E11+E18+E20+E24+E27+E32+E71)</f>
        <v>3158816.1100000003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2619207.87</v>
      </c>
      <c r="F11" s="12"/>
      <c r="H11" s="12"/>
    </row>
    <row r="12" spans="1:12" x14ac:dyDescent="0.25">
      <c r="A12" s="7">
        <v>63613</v>
      </c>
      <c r="B12" s="7" t="s">
        <v>142</v>
      </c>
      <c r="C12" s="13"/>
      <c r="D12" s="14"/>
      <c r="E12" s="15">
        <v>69000</v>
      </c>
      <c r="F12" s="12" t="s">
        <v>114</v>
      </c>
      <c r="H12" s="12"/>
    </row>
    <row r="13" spans="1:12" x14ac:dyDescent="0.25">
      <c r="A13" s="7">
        <v>63612</v>
      </c>
      <c r="B13" s="7" t="s">
        <v>155</v>
      </c>
      <c r="C13" s="13"/>
      <c r="D13" s="14"/>
      <c r="E13" s="15">
        <v>7000</v>
      </c>
      <c r="F13" s="12" t="s">
        <v>139</v>
      </c>
      <c r="H13" s="12"/>
    </row>
    <row r="14" spans="1:12" x14ac:dyDescent="0.25">
      <c r="A14" s="7">
        <v>63612</v>
      </c>
      <c r="B14" s="7" t="s">
        <v>154</v>
      </c>
      <c r="C14" s="13"/>
      <c r="D14" s="14"/>
      <c r="E14" s="15">
        <v>2427297.1800000002</v>
      </c>
      <c r="F14" s="12" t="s">
        <v>139</v>
      </c>
      <c r="H14" s="12"/>
    </row>
    <row r="15" spans="1:12" x14ac:dyDescent="0.25">
      <c r="A15" s="12">
        <v>636122</v>
      </c>
      <c r="B15" s="12" t="s">
        <v>153</v>
      </c>
      <c r="C15" s="2"/>
      <c r="D15" s="16"/>
      <c r="E15" s="15">
        <v>95410.69</v>
      </c>
      <c r="F15" s="12" t="s">
        <v>139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152</v>
      </c>
      <c r="C16" s="2"/>
      <c r="D16" s="16"/>
      <c r="E16" s="15">
        <v>13500</v>
      </c>
      <c r="F16" s="12" t="s">
        <v>139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7000</v>
      </c>
      <c r="F17" s="12" t="s">
        <v>114</v>
      </c>
      <c r="H17" s="12"/>
    </row>
    <row r="18" spans="1:10141" s="61" customFormat="1" x14ac:dyDescent="0.25">
      <c r="A18" s="56">
        <v>638</v>
      </c>
      <c r="B18" s="56" t="s">
        <v>137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138</v>
      </c>
      <c r="C19" s="12"/>
      <c r="D19" s="17"/>
      <c r="E19" s="55">
        <v>0</v>
      </c>
      <c r="F19" s="12" t="s">
        <v>140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144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6600</v>
      </c>
      <c r="F24" s="12"/>
      <c r="H24" s="12"/>
    </row>
    <row r="25" spans="1:10141" x14ac:dyDescent="0.25">
      <c r="A25" s="66">
        <v>66141</v>
      </c>
      <c r="B25" s="66" t="s">
        <v>165</v>
      </c>
      <c r="C25" s="66"/>
      <c r="D25" s="66"/>
      <c r="E25" s="67">
        <v>4100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47000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3000</v>
      </c>
      <c r="F28" s="12" t="s">
        <v>122</v>
      </c>
      <c r="H28" s="12"/>
    </row>
    <row r="29" spans="1:10141" x14ac:dyDescent="0.25">
      <c r="A29" s="7">
        <v>63612</v>
      </c>
      <c r="B29" s="7" t="s">
        <v>179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29000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SUM(E33+E67)</f>
        <v>455008.24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SUM(E34:E66)</f>
        <v>423008.24</v>
      </c>
      <c r="F33" s="12"/>
      <c r="H33" s="12"/>
    </row>
    <row r="34" spans="1:8" x14ac:dyDescent="0.25">
      <c r="A34" s="12">
        <v>671115</v>
      </c>
      <c r="B34" s="12" t="s">
        <v>14</v>
      </c>
      <c r="C34" s="12"/>
      <c r="D34" s="12"/>
      <c r="E34" s="19">
        <v>92000</v>
      </c>
      <c r="F34" s="12" t="s">
        <v>141</v>
      </c>
      <c r="H34" s="12"/>
    </row>
    <row r="35" spans="1:8" x14ac:dyDescent="0.25">
      <c r="A35" s="12">
        <v>671116</v>
      </c>
      <c r="B35" s="12" t="s">
        <v>15</v>
      </c>
      <c r="C35" s="12"/>
      <c r="D35" s="12"/>
      <c r="E35" s="19">
        <v>16000</v>
      </c>
      <c r="F35" s="12" t="s">
        <v>141</v>
      </c>
      <c r="H35" s="12"/>
    </row>
    <row r="36" spans="1:8" x14ac:dyDescent="0.25">
      <c r="A36" s="12">
        <v>671117</v>
      </c>
      <c r="B36" s="12" t="s">
        <v>16</v>
      </c>
      <c r="C36" s="12"/>
      <c r="D36" s="12"/>
      <c r="E36" s="19">
        <v>18000</v>
      </c>
      <c r="F36" s="12" t="s">
        <v>141</v>
      </c>
      <c r="H36" s="12"/>
    </row>
    <row r="37" spans="1:8" x14ac:dyDescent="0.25">
      <c r="A37" s="12">
        <v>671118</v>
      </c>
      <c r="B37" s="12" t="s">
        <v>17</v>
      </c>
      <c r="C37" s="12"/>
      <c r="D37" s="12"/>
      <c r="E37" s="19">
        <v>26908.240000000002</v>
      </c>
      <c r="F37" s="12" t="s">
        <v>141</v>
      </c>
      <c r="H37" s="12"/>
    </row>
    <row r="38" spans="1:8" x14ac:dyDescent="0.25">
      <c r="A38" s="12">
        <v>671119</v>
      </c>
      <c r="B38" s="12" t="s">
        <v>18</v>
      </c>
      <c r="C38" s="12"/>
      <c r="D38" s="12"/>
      <c r="E38" s="19"/>
      <c r="F38" s="12" t="s">
        <v>141</v>
      </c>
      <c r="H38" s="12"/>
    </row>
    <row r="39" spans="1:8" x14ac:dyDescent="0.25">
      <c r="A39" s="12">
        <v>671120</v>
      </c>
      <c r="B39" s="12" t="s">
        <v>19</v>
      </c>
      <c r="C39" s="12"/>
      <c r="D39" s="12"/>
      <c r="E39" s="19">
        <v>5000</v>
      </c>
      <c r="F39" s="12" t="s">
        <v>141</v>
      </c>
      <c r="H39" s="12"/>
    </row>
    <row r="40" spans="1:8" x14ac:dyDescent="0.25">
      <c r="A40" s="12">
        <v>671121</v>
      </c>
      <c r="B40" s="12" t="s">
        <v>20</v>
      </c>
      <c r="C40" s="12"/>
      <c r="D40" s="12"/>
      <c r="E40" s="19">
        <v>2000</v>
      </c>
      <c r="F40" s="12" t="s">
        <v>141</v>
      </c>
      <c r="H40" s="12"/>
    </row>
    <row r="41" spans="1:8" x14ac:dyDescent="0.25">
      <c r="A41" s="12">
        <v>671133</v>
      </c>
      <c r="B41" s="12" t="s">
        <v>21</v>
      </c>
      <c r="C41" s="12"/>
      <c r="D41" s="12"/>
      <c r="E41" s="19">
        <v>2000</v>
      </c>
      <c r="F41" s="12" t="s">
        <v>141</v>
      </c>
      <c r="H41" s="12"/>
    </row>
    <row r="42" spans="1:8" x14ac:dyDescent="0.25">
      <c r="A42" s="12">
        <v>671122</v>
      </c>
      <c r="B42" s="12" t="s">
        <v>22</v>
      </c>
      <c r="C42" s="12"/>
      <c r="D42" s="12"/>
      <c r="E42" s="19">
        <v>11000</v>
      </c>
      <c r="F42" s="12" t="s">
        <v>141</v>
      </c>
      <c r="H42" s="12"/>
    </row>
    <row r="43" spans="1:8" x14ac:dyDescent="0.25">
      <c r="A43" s="12">
        <v>671123</v>
      </c>
      <c r="B43" s="12" t="s">
        <v>23</v>
      </c>
      <c r="C43" s="12"/>
      <c r="D43" s="12"/>
      <c r="E43" s="19">
        <v>25000</v>
      </c>
      <c r="F43" s="12" t="s">
        <v>141</v>
      </c>
      <c r="H43" s="12"/>
    </row>
    <row r="44" spans="1:8" x14ac:dyDescent="0.25">
      <c r="A44" s="12">
        <v>671124</v>
      </c>
      <c r="B44" s="12" t="s">
        <v>24</v>
      </c>
      <c r="C44" s="12"/>
      <c r="D44" s="12"/>
      <c r="E44" s="19">
        <v>0</v>
      </c>
      <c r="F44" s="12" t="s">
        <v>141</v>
      </c>
      <c r="H44" s="12"/>
    </row>
    <row r="45" spans="1:8" x14ac:dyDescent="0.25">
      <c r="A45" s="12">
        <v>671125</v>
      </c>
      <c r="B45" s="12" t="s">
        <v>25</v>
      </c>
      <c r="C45" s="12"/>
      <c r="D45" s="12"/>
      <c r="E45" s="19">
        <v>19000</v>
      </c>
      <c r="F45" s="12" t="s">
        <v>141</v>
      </c>
      <c r="H45" s="12"/>
    </row>
    <row r="46" spans="1:8" x14ac:dyDescent="0.25">
      <c r="A46" s="12">
        <v>671126</v>
      </c>
      <c r="B46" s="12" t="s">
        <v>26</v>
      </c>
      <c r="C46" s="12"/>
      <c r="D46" s="12"/>
      <c r="E46" s="19">
        <v>11000</v>
      </c>
      <c r="F46" s="12" t="s">
        <v>141</v>
      </c>
      <c r="H46" s="12"/>
    </row>
    <row r="47" spans="1:8" x14ac:dyDescent="0.25">
      <c r="A47" s="12">
        <v>671127</v>
      </c>
      <c r="B47" s="12" t="s">
        <v>27</v>
      </c>
      <c r="C47" s="12"/>
      <c r="D47" s="12"/>
      <c r="E47" s="19">
        <v>6000</v>
      </c>
      <c r="F47" s="12" t="s">
        <v>141</v>
      </c>
      <c r="H47" s="12"/>
    </row>
    <row r="48" spans="1:8" x14ac:dyDescent="0.25">
      <c r="A48" s="12">
        <v>671128</v>
      </c>
      <c r="B48" s="12" t="s">
        <v>28</v>
      </c>
      <c r="C48" s="12"/>
      <c r="D48" s="12"/>
      <c r="E48" s="19">
        <v>2500</v>
      </c>
      <c r="F48" s="12" t="s">
        <v>141</v>
      </c>
      <c r="H48" s="12"/>
    </row>
    <row r="49" spans="1:8" x14ac:dyDescent="0.25">
      <c r="A49" s="12">
        <v>671129</v>
      </c>
      <c r="B49" s="12" t="s">
        <v>29</v>
      </c>
      <c r="C49" s="12"/>
      <c r="D49" s="12"/>
      <c r="E49" s="19">
        <v>12500</v>
      </c>
      <c r="F49" s="12" t="s">
        <v>141</v>
      </c>
      <c r="H49" s="12"/>
    </row>
    <row r="50" spans="1:8" x14ac:dyDescent="0.25">
      <c r="A50" s="12">
        <v>671130</v>
      </c>
      <c r="B50" s="12" t="s">
        <v>30</v>
      </c>
      <c r="C50" s="12"/>
      <c r="D50" s="12"/>
      <c r="E50" s="19"/>
      <c r="F50" s="12" t="s">
        <v>141</v>
      </c>
      <c r="H50" s="12"/>
    </row>
    <row r="51" spans="1:8" x14ac:dyDescent="0.25">
      <c r="A51" s="12">
        <v>671131</v>
      </c>
      <c r="B51" s="12" t="s">
        <v>31</v>
      </c>
      <c r="C51" s="12"/>
      <c r="D51" s="12"/>
      <c r="E51" s="19">
        <v>29000</v>
      </c>
      <c r="F51" s="12" t="s">
        <v>141</v>
      </c>
      <c r="H51" s="12"/>
    </row>
    <row r="52" spans="1:8" x14ac:dyDescent="0.25">
      <c r="A52" s="12">
        <v>671132</v>
      </c>
      <c r="B52" s="12" t="s">
        <v>32</v>
      </c>
      <c r="C52" s="12"/>
      <c r="D52" s="12"/>
      <c r="E52" s="19">
        <v>1000</v>
      </c>
      <c r="F52" s="12" t="s">
        <v>141</v>
      </c>
      <c r="H52" s="12"/>
    </row>
    <row r="53" spans="1:8" x14ac:dyDescent="0.25">
      <c r="A53" s="12">
        <v>671134</v>
      </c>
      <c r="B53" s="12" t="s">
        <v>33</v>
      </c>
      <c r="C53" s="12"/>
      <c r="D53" s="12"/>
      <c r="E53" s="19">
        <v>300</v>
      </c>
      <c r="F53" s="12" t="s">
        <v>141</v>
      </c>
      <c r="H53" s="12"/>
    </row>
    <row r="54" spans="1:8" x14ac:dyDescent="0.25">
      <c r="A54" s="12">
        <v>671135</v>
      </c>
      <c r="B54" s="12" t="s">
        <v>34</v>
      </c>
      <c r="C54" s="12"/>
      <c r="D54" s="12"/>
      <c r="E54" s="19">
        <v>1000</v>
      </c>
      <c r="F54" s="12" t="s">
        <v>141</v>
      </c>
      <c r="H54" s="12"/>
    </row>
    <row r="55" spans="1:8" x14ac:dyDescent="0.25">
      <c r="A55" s="12">
        <v>671136</v>
      </c>
      <c r="B55" s="12" t="s">
        <v>35</v>
      </c>
      <c r="C55" s="12"/>
      <c r="D55" s="12"/>
      <c r="E55" s="19">
        <v>250</v>
      </c>
      <c r="F55" s="12" t="s">
        <v>141</v>
      </c>
      <c r="H55" s="12"/>
    </row>
    <row r="56" spans="1:8" x14ac:dyDescent="0.25">
      <c r="A56" s="12">
        <v>671146</v>
      </c>
      <c r="B56" s="12" t="s">
        <v>36</v>
      </c>
      <c r="C56" s="12"/>
      <c r="D56" s="12"/>
      <c r="E56" s="19">
        <v>2000</v>
      </c>
      <c r="F56" s="12" t="s">
        <v>141</v>
      </c>
      <c r="H56" s="12"/>
    </row>
    <row r="57" spans="1:8" x14ac:dyDescent="0.25">
      <c r="A57" s="12">
        <v>671137</v>
      </c>
      <c r="B57" s="12" t="s">
        <v>37</v>
      </c>
      <c r="C57" s="12"/>
      <c r="D57" s="12"/>
      <c r="E57" s="19">
        <v>2000</v>
      </c>
      <c r="F57" s="12" t="s">
        <v>141</v>
      </c>
      <c r="H57" s="12"/>
    </row>
    <row r="58" spans="1:8" x14ac:dyDescent="0.25">
      <c r="A58" s="12">
        <v>671138</v>
      </c>
      <c r="B58" s="12" t="s">
        <v>38</v>
      </c>
      <c r="C58" s="12"/>
      <c r="D58" s="12"/>
      <c r="E58" s="19">
        <v>0</v>
      </c>
      <c r="F58" s="12" t="s">
        <v>141</v>
      </c>
      <c r="H58" s="12"/>
    </row>
    <row r="59" spans="1:8" x14ac:dyDescent="0.25">
      <c r="A59" s="12">
        <v>671139</v>
      </c>
      <c r="B59" s="12" t="s">
        <v>39</v>
      </c>
      <c r="C59" s="12"/>
      <c r="D59" s="12"/>
      <c r="E59" s="19"/>
      <c r="F59" s="12" t="s">
        <v>141</v>
      </c>
      <c r="H59" s="12"/>
    </row>
    <row r="60" spans="1:8" x14ac:dyDescent="0.25">
      <c r="A60" s="12">
        <v>6711391</v>
      </c>
      <c r="B60" s="12" t="s">
        <v>40</v>
      </c>
      <c r="C60" s="12"/>
      <c r="D60" s="12"/>
      <c r="E60" s="19">
        <v>67200</v>
      </c>
      <c r="F60" s="12" t="s">
        <v>141</v>
      </c>
      <c r="H60" s="12"/>
    </row>
    <row r="61" spans="1:8" x14ac:dyDescent="0.25">
      <c r="A61" s="12">
        <v>6711392</v>
      </c>
      <c r="B61" s="12" t="s">
        <v>41</v>
      </c>
      <c r="C61" s="12"/>
      <c r="D61" s="12"/>
      <c r="E61" s="19">
        <v>26000</v>
      </c>
      <c r="F61" s="12" t="s">
        <v>141</v>
      </c>
      <c r="H61" s="12"/>
    </row>
    <row r="62" spans="1:8" x14ac:dyDescent="0.25">
      <c r="A62" s="12">
        <v>6711393</v>
      </c>
      <c r="B62" s="12" t="s">
        <v>42</v>
      </c>
      <c r="C62" s="12"/>
      <c r="D62" s="12"/>
      <c r="E62" s="19">
        <v>800</v>
      </c>
      <c r="F62" s="12" t="s">
        <v>141</v>
      </c>
      <c r="H62" s="12"/>
    </row>
    <row r="63" spans="1:8" x14ac:dyDescent="0.25">
      <c r="A63" s="12">
        <v>671142</v>
      </c>
      <c r="B63" s="12" t="s">
        <v>43</v>
      </c>
      <c r="C63" s="12"/>
      <c r="D63" s="12"/>
      <c r="E63" s="19">
        <v>15000</v>
      </c>
      <c r="F63" s="12" t="s">
        <v>141</v>
      </c>
      <c r="H63" s="12"/>
    </row>
    <row r="64" spans="1:8" x14ac:dyDescent="0.25">
      <c r="A64" s="12">
        <v>671143</v>
      </c>
      <c r="B64" s="12" t="s">
        <v>44</v>
      </c>
      <c r="C64" s="12"/>
      <c r="D64" s="12"/>
      <c r="E64" s="19">
        <v>1500</v>
      </c>
      <c r="F64" s="12" t="s">
        <v>141</v>
      </c>
      <c r="H64" s="12"/>
    </row>
    <row r="65" spans="1:8" x14ac:dyDescent="0.25">
      <c r="A65" s="12">
        <v>671145</v>
      </c>
      <c r="B65" s="12" t="s">
        <v>45</v>
      </c>
      <c r="C65" s="12"/>
      <c r="D65" s="17"/>
      <c r="E65" s="22">
        <v>50</v>
      </c>
      <c r="F65" s="12" t="s">
        <v>141</v>
      </c>
      <c r="H65" s="12"/>
    </row>
    <row r="66" spans="1:8" x14ac:dyDescent="0.25">
      <c r="A66" s="12">
        <v>671147</v>
      </c>
      <c r="B66" s="12" t="s">
        <v>145</v>
      </c>
      <c r="C66" s="12"/>
      <c r="D66" s="17"/>
      <c r="E66" s="22">
        <v>28000</v>
      </c>
      <c r="F66" s="12"/>
      <c r="H66" s="12"/>
    </row>
    <row r="67" spans="1:8" x14ac:dyDescent="0.25">
      <c r="A67" s="9">
        <v>6712</v>
      </c>
      <c r="B67" s="9" t="s">
        <v>46</v>
      </c>
      <c r="C67" s="9"/>
      <c r="D67" s="10"/>
      <c r="E67" s="23">
        <f>SUM(E68:E70)</f>
        <v>32000</v>
      </c>
      <c r="F67" s="12" t="s">
        <v>141</v>
      </c>
      <c r="H67" s="12"/>
    </row>
    <row r="68" spans="1:8" x14ac:dyDescent="0.25">
      <c r="A68" s="12">
        <v>671211</v>
      </c>
      <c r="B68" s="12" t="s">
        <v>47</v>
      </c>
      <c r="C68" s="12"/>
      <c r="D68" s="12"/>
      <c r="E68" s="19">
        <v>32000</v>
      </c>
      <c r="F68" s="12" t="s">
        <v>141</v>
      </c>
      <c r="H68" s="12"/>
    </row>
    <row r="69" spans="1:8" x14ac:dyDescent="0.25">
      <c r="A69" s="12">
        <v>6712161</v>
      </c>
      <c r="B69" s="12" t="s">
        <v>48</v>
      </c>
      <c r="C69" s="12"/>
      <c r="D69" s="12"/>
      <c r="E69" s="19">
        <v>0</v>
      </c>
      <c r="F69" s="12" t="s">
        <v>141</v>
      </c>
      <c r="H69" s="12"/>
    </row>
    <row r="70" spans="1:8" x14ac:dyDescent="0.25">
      <c r="A70" s="12">
        <v>671219</v>
      </c>
      <c r="B70" s="12" t="s">
        <v>49</v>
      </c>
      <c r="C70" s="12"/>
      <c r="D70" s="12"/>
      <c r="E70" s="19">
        <v>0</v>
      </c>
      <c r="F70" s="12" t="s">
        <v>141</v>
      </c>
      <c r="H70" s="12"/>
    </row>
    <row r="71" spans="1:8" x14ac:dyDescent="0.25">
      <c r="A71" s="12">
        <v>92211</v>
      </c>
      <c r="B71" s="12" t="s">
        <v>50</v>
      </c>
      <c r="C71" s="12"/>
      <c r="D71" s="12"/>
      <c r="E71" s="19">
        <v>5000</v>
      </c>
      <c r="F71" s="12"/>
      <c r="H71" s="12"/>
    </row>
    <row r="72" spans="1:8" x14ac:dyDescent="0.25">
      <c r="A72" s="12">
        <v>92212</v>
      </c>
      <c r="B72" s="12" t="s">
        <v>51</v>
      </c>
      <c r="C72" s="12"/>
      <c r="D72" s="12"/>
      <c r="E72" s="19">
        <v>0</v>
      </c>
      <c r="F72" s="12"/>
      <c r="H72" s="12"/>
    </row>
    <row r="73" spans="1:8" x14ac:dyDescent="0.25">
      <c r="A73" s="12"/>
      <c r="B73" s="12"/>
      <c r="C73" s="12"/>
      <c r="D73" s="12"/>
      <c r="E73" s="19"/>
      <c r="F73" s="12"/>
      <c r="H73" s="12"/>
    </row>
    <row r="74" spans="1:8" x14ac:dyDescent="0.25">
      <c r="A74" s="30" t="s">
        <v>52</v>
      </c>
      <c r="B74" s="30"/>
      <c r="C74" s="30"/>
      <c r="D74" s="30"/>
      <c r="E74" s="31">
        <f>SUM(E75+E142)</f>
        <v>3158816.1100000003</v>
      </c>
      <c r="F74" s="12"/>
      <c r="H74" s="12"/>
    </row>
    <row r="75" spans="1:8" x14ac:dyDescent="0.25">
      <c r="A75" s="32" t="s">
        <v>53</v>
      </c>
      <c r="B75" s="32"/>
      <c r="C75" s="32"/>
      <c r="D75" s="32"/>
      <c r="E75" s="33">
        <f>SUM(E78+E129)</f>
        <v>2960716.1100000003</v>
      </c>
      <c r="F75" s="12"/>
      <c r="H75" s="12"/>
    </row>
    <row r="76" spans="1:8" x14ac:dyDescent="0.25">
      <c r="A76" s="66" t="s">
        <v>170</v>
      </c>
      <c r="B76" s="66"/>
      <c r="C76" s="66"/>
      <c r="D76" s="66"/>
      <c r="E76" s="69"/>
      <c r="F76" s="12"/>
      <c r="H76" s="12"/>
    </row>
    <row r="77" spans="1:8" x14ac:dyDescent="0.25">
      <c r="A77" s="34" t="s">
        <v>169</v>
      </c>
      <c r="B77" s="34"/>
      <c r="C77" s="34"/>
      <c r="D77" s="34"/>
      <c r="E77" s="19"/>
      <c r="F77" s="12"/>
      <c r="H77" s="12"/>
    </row>
    <row r="78" spans="1:8" x14ac:dyDescent="0.25">
      <c r="A78" s="9">
        <v>3</v>
      </c>
      <c r="B78" s="9" t="s">
        <v>54</v>
      </c>
      <c r="C78" s="9"/>
      <c r="D78" s="9"/>
      <c r="E78" s="18">
        <f>SUM(E79+E92+E123+E126)</f>
        <v>2928716.1100000003</v>
      </c>
    </row>
    <row r="79" spans="1:8" x14ac:dyDescent="0.25">
      <c r="A79" s="27">
        <v>31</v>
      </c>
      <c r="B79" s="27" t="s">
        <v>55</v>
      </c>
      <c r="C79" s="27"/>
      <c r="D79" s="27"/>
      <c r="E79" s="35">
        <f>SUM(E80+E84+E90)</f>
        <v>2522707.87</v>
      </c>
    </row>
    <row r="80" spans="1:8" x14ac:dyDescent="0.25">
      <c r="A80" s="13">
        <v>311</v>
      </c>
      <c r="B80" s="13" t="s">
        <v>56</v>
      </c>
      <c r="C80" s="13"/>
      <c r="D80" s="13"/>
      <c r="E80" s="36">
        <f>SUM(E81:E83)</f>
        <v>2083516.89</v>
      </c>
      <c r="F80" t="s">
        <v>139</v>
      </c>
    </row>
    <row r="81" spans="1:6" x14ac:dyDescent="0.25">
      <c r="A81" s="12">
        <v>3111</v>
      </c>
      <c r="B81" s="12" t="s">
        <v>57</v>
      </c>
      <c r="C81" s="12"/>
      <c r="D81" s="12"/>
      <c r="E81" s="19">
        <v>1883726.18</v>
      </c>
      <c r="F81" t="s">
        <v>139</v>
      </c>
    </row>
    <row r="82" spans="1:6" x14ac:dyDescent="0.25">
      <c r="A82" s="12">
        <v>3113</v>
      </c>
      <c r="B82" s="12" t="s">
        <v>58</v>
      </c>
      <c r="C82" s="12"/>
      <c r="D82" s="12"/>
      <c r="E82" s="19">
        <v>37017.72</v>
      </c>
      <c r="F82" t="s">
        <v>139</v>
      </c>
    </row>
    <row r="83" spans="1:6" x14ac:dyDescent="0.25">
      <c r="A83" s="12">
        <v>3114</v>
      </c>
      <c r="B83" s="12" t="s">
        <v>59</v>
      </c>
      <c r="C83" s="12"/>
      <c r="D83" s="12"/>
      <c r="E83" s="19">
        <v>162772.99</v>
      </c>
      <c r="F83" t="s">
        <v>139</v>
      </c>
    </row>
    <row r="84" spans="1:6" x14ac:dyDescent="0.25">
      <c r="A84" s="2">
        <v>312</v>
      </c>
      <c r="B84" s="2" t="s">
        <v>60</v>
      </c>
      <c r="E84" s="37">
        <f>SUM(E85:E89)</f>
        <v>95410.69</v>
      </c>
      <c r="F84" t="s">
        <v>139</v>
      </c>
    </row>
    <row r="85" spans="1:6" x14ac:dyDescent="0.25">
      <c r="A85">
        <v>31212</v>
      </c>
      <c r="B85" t="s">
        <v>61</v>
      </c>
      <c r="E85" s="38">
        <v>28410.69</v>
      </c>
      <c r="F85" t="s">
        <v>139</v>
      </c>
    </row>
    <row r="86" spans="1:6" x14ac:dyDescent="0.25">
      <c r="A86">
        <v>31213</v>
      </c>
      <c r="B86" t="s">
        <v>62</v>
      </c>
      <c r="E86" s="38">
        <v>13000</v>
      </c>
      <c r="F86" t="s">
        <v>139</v>
      </c>
    </row>
    <row r="87" spans="1:6" x14ac:dyDescent="0.25">
      <c r="A87">
        <v>31214</v>
      </c>
      <c r="B87" t="s">
        <v>63</v>
      </c>
      <c r="E87" s="38">
        <v>12000</v>
      </c>
      <c r="F87" t="s">
        <v>139</v>
      </c>
    </row>
    <row r="88" spans="1:6" x14ac:dyDescent="0.25">
      <c r="A88">
        <v>31215</v>
      </c>
      <c r="B88" t="s">
        <v>64</v>
      </c>
      <c r="E88" s="38">
        <v>12000</v>
      </c>
      <c r="F88" t="s">
        <v>139</v>
      </c>
    </row>
    <row r="89" spans="1:6" x14ac:dyDescent="0.25">
      <c r="A89">
        <v>31219</v>
      </c>
      <c r="B89" t="s">
        <v>65</v>
      </c>
      <c r="C89" t="s">
        <v>66</v>
      </c>
      <c r="E89" s="38">
        <v>30000</v>
      </c>
      <c r="F89" t="s">
        <v>139</v>
      </c>
    </row>
    <row r="90" spans="1:6" x14ac:dyDescent="0.25">
      <c r="A90" s="2">
        <v>313</v>
      </c>
      <c r="B90" s="2" t="s">
        <v>67</v>
      </c>
      <c r="C90" s="2"/>
      <c r="D90" s="2"/>
      <c r="E90" s="37">
        <f>SUM(E91:E91)</f>
        <v>343780.29</v>
      </c>
      <c r="F90" t="s">
        <v>139</v>
      </c>
    </row>
    <row r="91" spans="1:6" x14ac:dyDescent="0.25">
      <c r="A91">
        <v>31321</v>
      </c>
      <c r="B91" t="s">
        <v>68</v>
      </c>
      <c r="E91" s="38">
        <v>343780.29</v>
      </c>
      <c r="F91" t="s">
        <v>139</v>
      </c>
    </row>
    <row r="92" spans="1:6" x14ac:dyDescent="0.25">
      <c r="A92" s="27">
        <v>32</v>
      </c>
      <c r="B92" s="27" t="s">
        <v>69</v>
      </c>
      <c r="C92" s="27"/>
      <c r="D92" s="27"/>
      <c r="E92" s="35">
        <f>SUM(E93,E98,E107,E117)</f>
        <v>405958.24</v>
      </c>
      <c r="F92" t="s">
        <v>141</v>
      </c>
    </row>
    <row r="93" spans="1:6" x14ac:dyDescent="0.25">
      <c r="A93" s="2">
        <v>321</v>
      </c>
      <c r="B93" s="2" t="s">
        <v>70</v>
      </c>
      <c r="C93" s="2"/>
      <c r="D93" s="2"/>
      <c r="E93" s="37">
        <f>SUM(E94:E97)</f>
        <v>141000</v>
      </c>
      <c r="F93" t="s">
        <v>141</v>
      </c>
    </row>
    <row r="94" spans="1:6" x14ac:dyDescent="0.25">
      <c r="A94">
        <v>3211</v>
      </c>
      <c r="B94" t="s">
        <v>71</v>
      </c>
      <c r="E94" s="38">
        <v>16000</v>
      </c>
      <c r="F94" t="s">
        <v>141</v>
      </c>
    </row>
    <row r="95" spans="1:6" x14ac:dyDescent="0.25">
      <c r="A95">
        <v>3212</v>
      </c>
      <c r="B95" t="s">
        <v>72</v>
      </c>
      <c r="E95" s="38">
        <v>92000</v>
      </c>
      <c r="F95" t="s">
        <v>141</v>
      </c>
    </row>
    <row r="96" spans="1:6" x14ac:dyDescent="0.25">
      <c r="A96">
        <v>3213</v>
      </c>
      <c r="B96" t="s">
        <v>73</v>
      </c>
      <c r="E96" s="38">
        <v>5000</v>
      </c>
      <c r="F96" t="s">
        <v>141</v>
      </c>
    </row>
    <row r="97" spans="1:6" x14ac:dyDescent="0.25">
      <c r="A97">
        <v>3214</v>
      </c>
      <c r="B97" t="s">
        <v>146</v>
      </c>
      <c r="E97" s="38">
        <v>28000</v>
      </c>
      <c r="F97" t="s">
        <v>141</v>
      </c>
    </row>
    <row r="98" spans="1:6" x14ac:dyDescent="0.25">
      <c r="A98" s="2">
        <v>322</v>
      </c>
      <c r="B98" s="2" t="s">
        <v>74</v>
      </c>
      <c r="C98" s="2"/>
      <c r="D98" s="2"/>
      <c r="E98" s="37">
        <f>SUM(E99:E106)</f>
        <v>157908.24</v>
      </c>
      <c r="F98" t="s">
        <v>141</v>
      </c>
    </row>
    <row r="99" spans="1:6" x14ac:dyDescent="0.25">
      <c r="A99">
        <v>3221</v>
      </c>
      <c r="B99" t="s">
        <v>75</v>
      </c>
      <c r="E99" s="38">
        <v>26908.240000000002</v>
      </c>
      <c r="F99" t="s">
        <v>141</v>
      </c>
    </row>
    <row r="100" spans="1:6" x14ac:dyDescent="0.25">
      <c r="A100">
        <v>3222</v>
      </c>
      <c r="B100" t="s">
        <v>76</v>
      </c>
      <c r="E100" s="38">
        <v>18000</v>
      </c>
      <c r="F100" t="s">
        <v>141</v>
      </c>
    </row>
    <row r="101" spans="1:6" x14ac:dyDescent="0.25">
      <c r="A101">
        <v>32231</v>
      </c>
      <c r="B101" t="s">
        <v>77</v>
      </c>
      <c r="E101" s="38">
        <v>26000</v>
      </c>
      <c r="F101" t="s">
        <v>141</v>
      </c>
    </row>
    <row r="102" spans="1:6" x14ac:dyDescent="0.25">
      <c r="A102">
        <v>32233</v>
      </c>
      <c r="B102" t="s">
        <v>78</v>
      </c>
      <c r="E102" s="38">
        <v>800</v>
      </c>
      <c r="F102" t="s">
        <v>141</v>
      </c>
    </row>
    <row r="103" spans="1:6" x14ac:dyDescent="0.25">
      <c r="A103">
        <v>32234</v>
      </c>
      <c r="B103" t="s">
        <v>79</v>
      </c>
      <c r="E103" s="38">
        <v>67200</v>
      </c>
      <c r="F103" t="s">
        <v>141</v>
      </c>
    </row>
    <row r="104" spans="1:6" x14ac:dyDescent="0.25">
      <c r="A104">
        <v>3224</v>
      </c>
      <c r="B104" t="s">
        <v>80</v>
      </c>
      <c r="E104" s="38">
        <v>15000</v>
      </c>
      <c r="F104" t="s">
        <v>141</v>
      </c>
    </row>
    <row r="105" spans="1:6" x14ac:dyDescent="0.25">
      <c r="A105">
        <v>3225</v>
      </c>
      <c r="B105" t="s">
        <v>81</v>
      </c>
      <c r="E105" s="38">
        <v>2000</v>
      </c>
      <c r="F105" t="s">
        <v>141</v>
      </c>
    </row>
    <row r="106" spans="1:6" x14ac:dyDescent="0.25">
      <c r="A106">
        <v>3227</v>
      </c>
      <c r="B106" t="s">
        <v>82</v>
      </c>
      <c r="E106" s="38">
        <v>2000</v>
      </c>
      <c r="F106" t="s">
        <v>141</v>
      </c>
    </row>
    <row r="107" spans="1:6" x14ac:dyDescent="0.25">
      <c r="A107" s="2">
        <v>323</v>
      </c>
      <c r="B107" s="2" t="s">
        <v>83</v>
      </c>
      <c r="C107" s="2"/>
      <c r="D107" s="2"/>
      <c r="E107" s="37">
        <f>SUM(E108:E116)</f>
        <v>88000</v>
      </c>
      <c r="F107" t="s">
        <v>141</v>
      </c>
    </row>
    <row r="108" spans="1:6" x14ac:dyDescent="0.25">
      <c r="A108">
        <v>3231</v>
      </c>
      <c r="B108" t="s">
        <v>84</v>
      </c>
      <c r="E108" s="38">
        <v>11000</v>
      </c>
      <c r="F108" t="s">
        <v>141</v>
      </c>
    </row>
    <row r="109" spans="1:6" x14ac:dyDescent="0.25">
      <c r="A109">
        <v>3232</v>
      </c>
      <c r="B109" t="s">
        <v>85</v>
      </c>
      <c r="E109" s="38">
        <v>25000</v>
      </c>
      <c r="F109" t="s">
        <v>141</v>
      </c>
    </row>
    <row r="110" spans="1:6" x14ac:dyDescent="0.25">
      <c r="A110">
        <v>3233</v>
      </c>
      <c r="B110" t="s">
        <v>86</v>
      </c>
      <c r="E110" s="38">
        <v>0</v>
      </c>
      <c r="F110" t="s">
        <v>141</v>
      </c>
    </row>
    <row r="111" spans="1:6" x14ac:dyDescent="0.25">
      <c r="A111">
        <v>3234</v>
      </c>
      <c r="B111" t="s">
        <v>87</v>
      </c>
      <c r="E111" s="38">
        <v>19000</v>
      </c>
      <c r="F111" t="s">
        <v>141</v>
      </c>
    </row>
    <row r="112" spans="1:6" x14ac:dyDescent="0.25">
      <c r="A112">
        <v>3235</v>
      </c>
      <c r="B112" t="s">
        <v>88</v>
      </c>
      <c r="E112" s="38">
        <v>11000</v>
      </c>
      <c r="F112" t="s">
        <v>141</v>
      </c>
    </row>
    <row r="113" spans="1:6" x14ac:dyDescent="0.25">
      <c r="A113">
        <v>3236</v>
      </c>
      <c r="B113" t="s">
        <v>89</v>
      </c>
      <c r="E113" s="38">
        <v>6000</v>
      </c>
      <c r="F113" t="s">
        <v>141</v>
      </c>
    </row>
    <row r="114" spans="1:6" x14ac:dyDescent="0.25">
      <c r="A114">
        <v>3237</v>
      </c>
      <c r="B114" t="s">
        <v>90</v>
      </c>
      <c r="E114" s="38">
        <v>2500</v>
      </c>
      <c r="F114" t="s">
        <v>141</v>
      </c>
    </row>
    <row r="115" spans="1:6" x14ac:dyDescent="0.25">
      <c r="A115">
        <v>3238</v>
      </c>
      <c r="B115" t="s">
        <v>91</v>
      </c>
      <c r="E115" s="38">
        <v>12500</v>
      </c>
      <c r="F115" t="s">
        <v>141</v>
      </c>
    </row>
    <row r="116" spans="1:6" x14ac:dyDescent="0.25">
      <c r="A116">
        <v>3239</v>
      </c>
      <c r="B116" t="s">
        <v>92</v>
      </c>
      <c r="E116" s="38">
        <v>1000</v>
      </c>
      <c r="F116" t="s">
        <v>141</v>
      </c>
    </row>
    <row r="117" spans="1:6" x14ac:dyDescent="0.25">
      <c r="A117" s="2">
        <v>329</v>
      </c>
      <c r="B117" s="2" t="s">
        <v>93</v>
      </c>
      <c r="C117" s="2"/>
      <c r="D117" s="2"/>
      <c r="E117" s="37">
        <f>SUM(E118:E122)</f>
        <v>19050</v>
      </c>
      <c r="F117" t="s">
        <v>141</v>
      </c>
    </row>
    <row r="118" spans="1:6" x14ac:dyDescent="0.25">
      <c r="A118">
        <v>3292</v>
      </c>
      <c r="B118" t="s">
        <v>94</v>
      </c>
      <c r="E118" s="38">
        <v>300</v>
      </c>
      <c r="F118" t="s">
        <v>141</v>
      </c>
    </row>
    <row r="119" spans="1:6" x14ac:dyDescent="0.25">
      <c r="A119">
        <v>3293</v>
      </c>
      <c r="B119" t="s">
        <v>95</v>
      </c>
      <c r="E119" s="38">
        <v>1000</v>
      </c>
      <c r="F119" t="s">
        <v>141</v>
      </c>
    </row>
    <row r="120" spans="1:6" x14ac:dyDescent="0.25">
      <c r="A120">
        <v>3294</v>
      </c>
      <c r="B120" t="s">
        <v>96</v>
      </c>
      <c r="E120" s="38">
        <v>250</v>
      </c>
      <c r="F120" t="s">
        <v>141</v>
      </c>
    </row>
    <row r="121" spans="1:6" x14ac:dyDescent="0.25">
      <c r="A121">
        <v>3295</v>
      </c>
      <c r="B121" t="s">
        <v>97</v>
      </c>
      <c r="E121" s="38">
        <v>15500</v>
      </c>
      <c r="F121" t="s">
        <v>143</v>
      </c>
    </row>
    <row r="122" spans="1:6" x14ac:dyDescent="0.25">
      <c r="A122">
        <v>3299</v>
      </c>
      <c r="B122" t="s">
        <v>98</v>
      </c>
      <c r="E122" s="38">
        <v>2000</v>
      </c>
      <c r="F122" t="s">
        <v>141</v>
      </c>
    </row>
    <row r="123" spans="1:6" x14ac:dyDescent="0.25">
      <c r="A123" s="27">
        <v>34</v>
      </c>
      <c r="B123" s="27" t="s">
        <v>99</v>
      </c>
      <c r="C123" s="27"/>
      <c r="D123" s="27"/>
      <c r="E123" s="35">
        <f>SUM(E124:E125)</f>
        <v>50</v>
      </c>
      <c r="F123" t="s">
        <v>141</v>
      </c>
    </row>
    <row r="124" spans="1:6" x14ac:dyDescent="0.25">
      <c r="A124">
        <v>3431</v>
      </c>
      <c r="B124" t="s">
        <v>100</v>
      </c>
      <c r="E124" s="38">
        <v>0</v>
      </c>
      <c r="F124" t="s">
        <v>141</v>
      </c>
    </row>
    <row r="125" spans="1:6" x14ac:dyDescent="0.25">
      <c r="A125">
        <v>3433</v>
      </c>
      <c r="B125" t="s">
        <v>101</v>
      </c>
      <c r="E125" s="38">
        <v>50</v>
      </c>
      <c r="F125" t="s">
        <v>141</v>
      </c>
    </row>
    <row r="126" spans="1:6" x14ac:dyDescent="0.25">
      <c r="A126" s="27">
        <v>38</v>
      </c>
      <c r="B126" s="27" t="s">
        <v>102</v>
      </c>
      <c r="C126" s="27"/>
      <c r="D126" s="27"/>
      <c r="E126" s="35">
        <f>E127</f>
        <v>0</v>
      </c>
      <c r="F126" t="s">
        <v>141</v>
      </c>
    </row>
    <row r="127" spans="1:6" x14ac:dyDescent="0.25">
      <c r="A127">
        <v>38311</v>
      </c>
      <c r="B127" t="s">
        <v>103</v>
      </c>
      <c r="E127" s="38"/>
      <c r="F127" t="s">
        <v>141</v>
      </c>
    </row>
    <row r="128" spans="1:6" x14ac:dyDescent="0.25">
      <c r="E128" s="38"/>
    </row>
    <row r="129" spans="1:6" ht="15.75" x14ac:dyDescent="0.25">
      <c r="A129" s="39">
        <v>4</v>
      </c>
      <c r="B129" s="39" t="s">
        <v>104</v>
      </c>
      <c r="C129" s="39"/>
      <c r="D129" s="39"/>
      <c r="E129" s="40">
        <f>SUM(E130+E132)</f>
        <v>32000</v>
      </c>
    </row>
    <row r="130" spans="1:6" x14ac:dyDescent="0.25">
      <c r="A130" s="27">
        <v>41</v>
      </c>
      <c r="B130" s="27" t="s">
        <v>105</v>
      </c>
      <c r="C130" s="27"/>
      <c r="D130" s="27"/>
      <c r="E130" s="41">
        <f>E131</f>
        <v>0</v>
      </c>
    </row>
    <row r="131" spans="1:6" x14ac:dyDescent="0.25">
      <c r="A131">
        <v>4511</v>
      </c>
      <c r="B131" t="s">
        <v>106</v>
      </c>
      <c r="E131" s="38">
        <v>0</v>
      </c>
    </row>
    <row r="132" spans="1:6" x14ac:dyDescent="0.25">
      <c r="A132" s="27">
        <v>42</v>
      </c>
      <c r="B132" s="27" t="s">
        <v>107</v>
      </c>
      <c r="C132" s="27"/>
      <c r="D132" s="27"/>
      <c r="E132" s="35">
        <f>SUM(E133+E135+E139)</f>
        <v>32000</v>
      </c>
      <c r="F132" t="s">
        <v>162</v>
      </c>
    </row>
    <row r="133" spans="1:6" x14ac:dyDescent="0.25">
      <c r="A133" s="50">
        <v>421</v>
      </c>
      <c r="B133" s="50" t="s">
        <v>134</v>
      </c>
      <c r="C133" s="50"/>
      <c r="D133" s="50"/>
      <c r="E133" s="51">
        <f>E134</f>
        <v>0</v>
      </c>
      <c r="F133" t="s">
        <v>140</v>
      </c>
    </row>
    <row r="134" spans="1:6" x14ac:dyDescent="0.25">
      <c r="A134" s="52">
        <v>42123</v>
      </c>
      <c r="B134" s="53" t="s">
        <v>135</v>
      </c>
      <c r="C134" s="53"/>
      <c r="D134" s="53"/>
      <c r="E134" s="54">
        <v>0</v>
      </c>
      <c r="F134" t="s">
        <v>140</v>
      </c>
    </row>
    <row r="135" spans="1:6" x14ac:dyDescent="0.25">
      <c r="A135" s="2">
        <v>422</v>
      </c>
      <c r="B135" s="2" t="s">
        <v>108</v>
      </c>
      <c r="C135" s="2"/>
      <c r="D135" s="2"/>
      <c r="E135" s="37">
        <f>SUM(E136:E137)</f>
        <v>32000</v>
      </c>
      <c r="F135" t="s">
        <v>141</v>
      </c>
    </row>
    <row r="136" spans="1:6" x14ac:dyDescent="0.25">
      <c r="A136">
        <v>42211</v>
      </c>
      <c r="B136" t="s">
        <v>129</v>
      </c>
      <c r="E136" s="38">
        <v>12000</v>
      </c>
      <c r="F136" t="s">
        <v>141</v>
      </c>
    </row>
    <row r="137" spans="1:6" x14ac:dyDescent="0.25">
      <c r="A137">
        <v>42219</v>
      </c>
      <c r="B137" t="s">
        <v>130</v>
      </c>
      <c r="E137" s="38">
        <v>20000</v>
      </c>
      <c r="F137" t="s">
        <v>141</v>
      </c>
    </row>
    <row r="138" spans="1:6" x14ac:dyDescent="0.25">
      <c r="A138" s="12">
        <v>42262</v>
      </c>
      <c r="B138" t="s">
        <v>109</v>
      </c>
      <c r="E138" s="19">
        <v>0</v>
      </c>
    </row>
    <row r="139" spans="1:6" x14ac:dyDescent="0.25">
      <c r="A139" s="2">
        <v>426</v>
      </c>
      <c r="B139" s="48" t="s">
        <v>136</v>
      </c>
      <c r="C139" s="48"/>
      <c r="D139" s="48"/>
      <c r="E139" s="37">
        <f>E140</f>
        <v>0</v>
      </c>
    </row>
    <row r="140" spans="1:6" x14ac:dyDescent="0.25">
      <c r="A140" s="12">
        <v>42641</v>
      </c>
      <c r="B140" t="s">
        <v>133</v>
      </c>
      <c r="E140" s="19">
        <v>0</v>
      </c>
    </row>
    <row r="141" spans="1:6" x14ac:dyDescent="0.25">
      <c r="A141" s="13"/>
      <c r="B141" s="13"/>
      <c r="C141" s="13"/>
      <c r="D141" s="13"/>
      <c r="E141" s="36"/>
    </row>
    <row r="142" spans="1:6" x14ac:dyDescent="0.25">
      <c r="A142" s="42" t="s">
        <v>110</v>
      </c>
      <c r="B142" s="42"/>
      <c r="C142" s="42"/>
      <c r="D142" s="42"/>
      <c r="E142" s="43">
        <f>SUM(E144+E153+E158+E164)</f>
        <v>198100</v>
      </c>
    </row>
    <row r="143" spans="1:6" x14ac:dyDescent="0.25">
      <c r="A143" s="62" t="s">
        <v>171</v>
      </c>
      <c r="B143" s="62"/>
      <c r="C143" s="62"/>
      <c r="D143" s="62"/>
      <c r="E143" s="70"/>
    </row>
    <row r="144" spans="1:6" x14ac:dyDescent="0.25">
      <c r="A144" s="44" t="s">
        <v>147</v>
      </c>
      <c r="B144" s="44"/>
      <c r="C144" s="44"/>
      <c r="D144" s="44"/>
      <c r="E144" s="46">
        <f>E145</f>
        <v>29000</v>
      </c>
      <c r="F144" t="s">
        <v>141</v>
      </c>
    </row>
    <row r="145" spans="1:6" x14ac:dyDescent="0.25">
      <c r="A145" s="2">
        <v>329</v>
      </c>
      <c r="B145" s="2" t="s">
        <v>111</v>
      </c>
      <c r="C145" s="2"/>
      <c r="D145" s="2"/>
      <c r="E145" s="45">
        <f>SUM(E146:E151)</f>
        <v>29000</v>
      </c>
    </row>
    <row r="146" spans="1:6" x14ac:dyDescent="0.25">
      <c r="A146" s="12">
        <v>32224</v>
      </c>
      <c r="B146" s="12" t="s">
        <v>157</v>
      </c>
      <c r="C146" s="12"/>
      <c r="D146" s="2"/>
      <c r="E146" s="45">
        <v>13000</v>
      </c>
    </row>
    <row r="147" spans="1:6" x14ac:dyDescent="0.25">
      <c r="A147" s="12">
        <v>32359</v>
      </c>
      <c r="B147" s="12" t="s">
        <v>158</v>
      </c>
      <c r="C147" s="12"/>
      <c r="D147" s="2"/>
      <c r="E147" s="45">
        <v>6000</v>
      </c>
    </row>
    <row r="148" spans="1:6" x14ac:dyDescent="0.25">
      <c r="A148" s="12">
        <v>32371</v>
      </c>
      <c r="B148" s="12" t="s">
        <v>181</v>
      </c>
      <c r="C148" s="12"/>
      <c r="D148" s="2"/>
      <c r="E148" s="45">
        <v>2700</v>
      </c>
    </row>
    <row r="149" spans="1:6" x14ac:dyDescent="0.25">
      <c r="A149" s="12">
        <v>3239</v>
      </c>
      <c r="B149" s="12" t="s">
        <v>182</v>
      </c>
      <c r="C149" s="12"/>
      <c r="D149" s="2"/>
      <c r="E149" s="45">
        <v>6300</v>
      </c>
    </row>
    <row r="150" spans="1:6" x14ac:dyDescent="0.25">
      <c r="A150" s="12">
        <v>32411</v>
      </c>
      <c r="B150" s="12" t="s">
        <v>159</v>
      </c>
      <c r="C150" s="12"/>
      <c r="D150" s="2"/>
      <c r="E150" s="45">
        <v>1000</v>
      </c>
    </row>
    <row r="151" spans="1:6" x14ac:dyDescent="0.25">
      <c r="A151" s="12">
        <v>32999</v>
      </c>
      <c r="B151" s="12" t="s">
        <v>112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148</v>
      </c>
      <c r="B153" s="44"/>
      <c r="C153" s="44"/>
      <c r="D153" s="44"/>
      <c r="E153" s="46">
        <f>SUM(E154+E156)</f>
        <v>1500</v>
      </c>
      <c r="F153" t="s">
        <v>141</v>
      </c>
    </row>
    <row r="154" spans="1:6" x14ac:dyDescent="0.25">
      <c r="A154" s="2">
        <v>311</v>
      </c>
      <c r="B154" s="2" t="s">
        <v>56</v>
      </c>
      <c r="C154" s="2"/>
      <c r="D154" s="2"/>
      <c r="E154" s="19">
        <f>E155</f>
        <v>1287.55</v>
      </c>
    </row>
    <row r="155" spans="1:6" x14ac:dyDescent="0.25">
      <c r="A155" s="12">
        <v>3111</v>
      </c>
      <c r="B155" s="12" t="s">
        <v>57</v>
      </c>
      <c r="C155" s="12"/>
      <c r="D155" s="12"/>
      <c r="E155" s="19">
        <v>1287.55</v>
      </c>
    </row>
    <row r="156" spans="1:6" x14ac:dyDescent="0.25">
      <c r="A156" s="2">
        <v>313</v>
      </c>
      <c r="B156" s="2" t="s">
        <v>67</v>
      </c>
      <c r="C156" s="2"/>
      <c r="D156" s="2"/>
      <c r="E156" s="19">
        <f>E157</f>
        <v>212.45</v>
      </c>
    </row>
    <row r="157" spans="1:6" x14ac:dyDescent="0.25">
      <c r="A157" s="12">
        <v>3132</v>
      </c>
      <c r="B157" s="12" t="s">
        <v>151</v>
      </c>
      <c r="C157" s="12"/>
      <c r="D157" s="12"/>
      <c r="E157" s="19">
        <v>212.45</v>
      </c>
    </row>
    <row r="158" spans="1:6" x14ac:dyDescent="0.25">
      <c r="A158" s="44" t="s">
        <v>149</v>
      </c>
      <c r="B158" s="44"/>
      <c r="C158" s="44"/>
      <c r="D158" s="44"/>
      <c r="E158" s="46">
        <f>SUM(E159+E161)</f>
        <v>44500</v>
      </c>
    </row>
    <row r="159" spans="1:6" x14ac:dyDescent="0.25">
      <c r="A159" s="2">
        <v>322</v>
      </c>
      <c r="B159" s="2" t="s">
        <v>113</v>
      </c>
      <c r="C159" s="2"/>
      <c r="D159" s="2"/>
      <c r="E159" s="37">
        <f>E160</f>
        <v>1500</v>
      </c>
      <c r="F159" t="s">
        <v>114</v>
      </c>
    </row>
    <row r="160" spans="1:6" x14ac:dyDescent="0.25">
      <c r="A160">
        <v>3221</v>
      </c>
      <c r="B160" t="s">
        <v>115</v>
      </c>
      <c r="E160" s="38">
        <v>1500</v>
      </c>
    </row>
    <row r="161" spans="1:6" x14ac:dyDescent="0.25">
      <c r="A161" s="2">
        <v>323</v>
      </c>
      <c r="B161" s="2" t="s">
        <v>83</v>
      </c>
      <c r="C161" s="2"/>
      <c r="D161" s="2"/>
      <c r="E161" s="37">
        <f>E162</f>
        <v>43000</v>
      </c>
      <c r="F161" t="s">
        <v>114</v>
      </c>
    </row>
    <row r="162" spans="1:6" x14ac:dyDescent="0.25">
      <c r="A162">
        <v>3237</v>
      </c>
      <c r="B162" t="s">
        <v>116</v>
      </c>
      <c r="E162" s="38">
        <v>43000</v>
      </c>
    </row>
    <row r="163" spans="1:6" x14ac:dyDescent="0.25">
      <c r="E163" s="38"/>
    </row>
    <row r="164" spans="1:6" x14ac:dyDescent="0.25">
      <c r="A164" s="44" t="s">
        <v>150</v>
      </c>
      <c r="B164" s="2"/>
      <c r="C164" s="47"/>
      <c r="D164" s="47"/>
      <c r="E164" s="46">
        <f>SUM(E166+E172+E177+E189+E191+E198)</f>
        <v>123100</v>
      </c>
    </row>
    <row r="165" spans="1:6" x14ac:dyDescent="0.25">
      <c r="E165" s="38"/>
    </row>
    <row r="166" spans="1:6" x14ac:dyDescent="0.25">
      <c r="A166" s="2">
        <v>321</v>
      </c>
      <c r="B166" s="2" t="s">
        <v>117</v>
      </c>
      <c r="C166" s="2"/>
      <c r="D166" s="2"/>
      <c r="E166" s="37">
        <f>SUM(E167:E171)</f>
        <v>19000</v>
      </c>
    </row>
    <row r="167" spans="1:6" x14ac:dyDescent="0.25">
      <c r="A167" s="12">
        <v>3211</v>
      </c>
      <c r="B167" s="12" t="s">
        <v>119</v>
      </c>
      <c r="C167" s="12"/>
      <c r="D167" s="12"/>
      <c r="E167" s="19">
        <v>0</v>
      </c>
      <c r="F167" s="63" t="s">
        <v>173</v>
      </c>
    </row>
    <row r="168" spans="1:6" x14ac:dyDescent="0.25">
      <c r="A168">
        <v>3211</v>
      </c>
      <c r="B168" t="s">
        <v>119</v>
      </c>
      <c r="E168" s="38">
        <v>16000</v>
      </c>
      <c r="F168" t="s">
        <v>122</v>
      </c>
    </row>
    <row r="169" spans="1:6" x14ac:dyDescent="0.25">
      <c r="A169">
        <v>3211</v>
      </c>
      <c r="B169" t="s">
        <v>119</v>
      </c>
      <c r="E169" s="38">
        <v>2000</v>
      </c>
      <c r="F169" t="s">
        <v>156</v>
      </c>
    </row>
    <row r="170" spans="1:6" x14ac:dyDescent="0.25">
      <c r="A170">
        <v>3214</v>
      </c>
      <c r="B170" t="s">
        <v>172</v>
      </c>
      <c r="E170" s="38">
        <v>1000</v>
      </c>
      <c r="F170" t="s">
        <v>173</v>
      </c>
    </row>
    <row r="171" spans="1:6" x14ac:dyDescent="0.25">
      <c r="A171">
        <v>3214</v>
      </c>
      <c r="B171" t="s">
        <v>172</v>
      </c>
      <c r="E171" s="38">
        <v>0</v>
      </c>
      <c r="F171" t="s">
        <v>139</v>
      </c>
    </row>
    <row r="172" spans="1:6" x14ac:dyDescent="0.25">
      <c r="A172" s="48">
        <v>322</v>
      </c>
      <c r="B172" s="48" t="s">
        <v>160</v>
      </c>
      <c r="E172" s="49">
        <f>SUM(E173:E176)</f>
        <v>23500</v>
      </c>
    </row>
    <row r="173" spans="1:6" x14ac:dyDescent="0.25">
      <c r="A173" s="63">
        <v>3221</v>
      </c>
      <c r="B173" s="63" t="s">
        <v>163</v>
      </c>
      <c r="C173" s="63"/>
      <c r="D173" s="63"/>
      <c r="E173" s="71">
        <v>7500</v>
      </c>
      <c r="F173" t="s">
        <v>120</v>
      </c>
    </row>
    <row r="174" spans="1:6" x14ac:dyDescent="0.25">
      <c r="A174" s="63">
        <v>3221</v>
      </c>
      <c r="B174" s="63" t="s">
        <v>163</v>
      </c>
      <c r="C174" s="63"/>
      <c r="D174" s="63"/>
      <c r="E174" s="71">
        <v>1000</v>
      </c>
      <c r="F174" t="s">
        <v>139</v>
      </c>
    </row>
    <row r="175" spans="1:6" x14ac:dyDescent="0.25">
      <c r="A175" s="63">
        <v>32224</v>
      </c>
      <c r="B175" s="63" t="s">
        <v>161</v>
      </c>
      <c r="C175" s="63"/>
      <c r="D175" s="63"/>
      <c r="E175" s="71">
        <v>12000</v>
      </c>
      <c r="F175" t="s">
        <v>122</v>
      </c>
    </row>
    <row r="176" spans="1:6" x14ac:dyDescent="0.25">
      <c r="A176">
        <v>32224</v>
      </c>
      <c r="B176" t="s">
        <v>161</v>
      </c>
      <c r="E176" s="38">
        <v>3000</v>
      </c>
      <c r="F176" t="s">
        <v>114</v>
      </c>
    </row>
    <row r="177" spans="1:6" x14ac:dyDescent="0.25">
      <c r="A177" s="2">
        <v>323</v>
      </c>
      <c r="B177" s="2" t="s">
        <v>83</v>
      </c>
      <c r="C177" s="2"/>
      <c r="D177" s="2"/>
      <c r="E177" s="37">
        <f>SUM(E178:E188)</f>
        <v>49500</v>
      </c>
    </row>
    <row r="178" spans="1:6" x14ac:dyDescent="0.25">
      <c r="A178" s="12">
        <v>3233</v>
      </c>
      <c r="B178" s="12" t="s">
        <v>174</v>
      </c>
      <c r="C178" s="12"/>
      <c r="D178" s="12"/>
      <c r="E178" s="19">
        <v>3000</v>
      </c>
      <c r="F178" t="s">
        <v>173</v>
      </c>
    </row>
    <row r="179" spans="1:6" x14ac:dyDescent="0.25">
      <c r="A179">
        <v>3235</v>
      </c>
      <c r="B179" t="s">
        <v>121</v>
      </c>
      <c r="E179" s="38">
        <v>16000</v>
      </c>
      <c r="F179" t="s">
        <v>118</v>
      </c>
    </row>
    <row r="180" spans="1:6" x14ac:dyDescent="0.25">
      <c r="A180">
        <v>3235</v>
      </c>
      <c r="B180" t="s">
        <v>121</v>
      </c>
      <c r="E180" s="38">
        <v>0</v>
      </c>
      <c r="F180" t="s">
        <v>114</v>
      </c>
    </row>
    <row r="181" spans="1:6" x14ac:dyDescent="0.25">
      <c r="A181">
        <v>3235</v>
      </c>
      <c r="B181" t="s">
        <v>121</v>
      </c>
      <c r="E181" s="38">
        <v>0</v>
      </c>
      <c r="F181" t="s">
        <v>122</v>
      </c>
    </row>
    <row r="182" spans="1:6" x14ac:dyDescent="0.25">
      <c r="A182">
        <v>3237</v>
      </c>
      <c r="B182" t="s">
        <v>123</v>
      </c>
      <c r="E182" s="38">
        <v>2500</v>
      </c>
      <c r="F182" t="s">
        <v>114</v>
      </c>
    </row>
    <row r="183" spans="1:6" x14ac:dyDescent="0.25">
      <c r="A183">
        <v>3237</v>
      </c>
      <c r="B183" t="s">
        <v>123</v>
      </c>
      <c r="E183" s="38">
        <v>9000</v>
      </c>
      <c r="F183" t="s">
        <v>122</v>
      </c>
    </row>
    <row r="184" spans="1:6" x14ac:dyDescent="0.25">
      <c r="A184">
        <v>3237</v>
      </c>
      <c r="B184" t="s">
        <v>123</v>
      </c>
      <c r="E184" s="38">
        <v>4000</v>
      </c>
      <c r="F184" t="s">
        <v>139</v>
      </c>
    </row>
    <row r="185" spans="1:6" x14ac:dyDescent="0.25">
      <c r="A185">
        <v>3239</v>
      </c>
      <c r="B185" t="s">
        <v>124</v>
      </c>
      <c r="E185" s="38">
        <v>5000</v>
      </c>
      <c r="F185" t="s">
        <v>118</v>
      </c>
    </row>
    <row r="186" spans="1:6" x14ac:dyDescent="0.25">
      <c r="A186">
        <v>3239</v>
      </c>
      <c r="B186" t="s">
        <v>124</v>
      </c>
      <c r="E186" s="38">
        <v>2000</v>
      </c>
      <c r="F186" t="s">
        <v>114</v>
      </c>
    </row>
    <row r="187" spans="1:6" x14ac:dyDescent="0.25">
      <c r="A187">
        <v>3239</v>
      </c>
      <c r="B187" t="s">
        <v>124</v>
      </c>
      <c r="E187" s="38">
        <v>8000</v>
      </c>
      <c r="F187" t="s">
        <v>122</v>
      </c>
    </row>
    <row r="188" spans="1:6" x14ac:dyDescent="0.25">
      <c r="A188">
        <v>3239</v>
      </c>
      <c r="B188" t="s">
        <v>124</v>
      </c>
      <c r="E188" s="38">
        <v>0</v>
      </c>
      <c r="F188" t="s">
        <v>139</v>
      </c>
    </row>
    <row r="189" spans="1:6" x14ac:dyDescent="0.25">
      <c r="A189" s="48">
        <v>324</v>
      </c>
      <c r="B189" s="48" t="s">
        <v>131</v>
      </c>
      <c r="C189" s="48"/>
      <c r="D189" s="48"/>
      <c r="E189" s="49">
        <f>SUM(E190:E190)</f>
        <v>1000</v>
      </c>
      <c r="F189" s="48"/>
    </row>
    <row r="190" spans="1:6" x14ac:dyDescent="0.25">
      <c r="A190">
        <v>32411</v>
      </c>
      <c r="B190" t="s">
        <v>132</v>
      </c>
      <c r="E190" s="38">
        <v>1000</v>
      </c>
      <c r="F190" t="s">
        <v>114</v>
      </c>
    </row>
    <row r="191" spans="1:6" x14ac:dyDescent="0.25">
      <c r="A191" s="2">
        <v>329</v>
      </c>
      <c r="B191" s="2" t="s">
        <v>126</v>
      </c>
      <c r="C191" s="2"/>
      <c r="D191" s="2"/>
      <c r="E191" s="37">
        <f>SUM(E192:E197)</f>
        <v>23100</v>
      </c>
    </row>
    <row r="192" spans="1:6" x14ac:dyDescent="0.25">
      <c r="A192" s="12">
        <v>3293</v>
      </c>
      <c r="B192" s="12" t="s">
        <v>175</v>
      </c>
      <c r="C192" s="12"/>
      <c r="D192" s="12"/>
      <c r="E192" s="19">
        <v>0</v>
      </c>
      <c r="F192" t="s">
        <v>139</v>
      </c>
    </row>
    <row r="193" spans="1:8" x14ac:dyDescent="0.25">
      <c r="A193" s="12">
        <v>3294</v>
      </c>
      <c r="B193" s="12" t="s">
        <v>183</v>
      </c>
      <c r="C193" s="12"/>
      <c r="D193" s="12"/>
      <c r="E193" s="19">
        <v>100</v>
      </c>
      <c r="F193" t="s">
        <v>173</v>
      </c>
    </row>
    <row r="194" spans="1:8" x14ac:dyDescent="0.25">
      <c r="A194">
        <v>3299</v>
      </c>
      <c r="B194" t="s">
        <v>127</v>
      </c>
      <c r="E194" s="38">
        <v>0</v>
      </c>
      <c r="F194" t="s">
        <v>120</v>
      </c>
    </row>
    <row r="195" spans="1:8" x14ac:dyDescent="0.25">
      <c r="A195">
        <v>3299</v>
      </c>
      <c r="B195" t="s">
        <v>127</v>
      </c>
      <c r="E195" s="38">
        <v>5000</v>
      </c>
      <c r="F195" t="s">
        <v>118</v>
      </c>
    </row>
    <row r="196" spans="1:8" x14ac:dyDescent="0.25">
      <c r="A196">
        <v>3299</v>
      </c>
      <c r="B196" t="s">
        <v>127</v>
      </c>
      <c r="E196" s="38">
        <v>16000</v>
      </c>
      <c r="F196" t="s">
        <v>114</v>
      </c>
    </row>
    <row r="197" spans="1:8" x14ac:dyDescent="0.25">
      <c r="A197">
        <v>3299</v>
      </c>
      <c r="B197" t="s">
        <v>127</v>
      </c>
      <c r="E197" s="38">
        <v>2000</v>
      </c>
      <c r="F197" t="s">
        <v>122</v>
      </c>
    </row>
    <row r="198" spans="1:8" x14ac:dyDescent="0.25">
      <c r="A198" s="2">
        <v>422</v>
      </c>
      <c r="B198" s="2" t="s">
        <v>108</v>
      </c>
      <c r="C198" s="2"/>
      <c r="D198" s="2"/>
      <c r="E198" s="37">
        <f>SUM(E199:E201)</f>
        <v>7000</v>
      </c>
      <c r="F198" s="2"/>
      <c r="H198" s="2"/>
    </row>
    <row r="199" spans="1:8" x14ac:dyDescent="0.25">
      <c r="A199">
        <v>4221</v>
      </c>
      <c r="B199" t="s">
        <v>128</v>
      </c>
      <c r="E199" s="38">
        <v>0</v>
      </c>
      <c r="F199" t="s">
        <v>125</v>
      </c>
    </row>
    <row r="200" spans="1:8" x14ac:dyDescent="0.25">
      <c r="A200">
        <v>4221</v>
      </c>
      <c r="B200" t="s">
        <v>128</v>
      </c>
      <c r="E200" s="38">
        <v>7000</v>
      </c>
      <c r="F200" t="s">
        <v>120</v>
      </c>
    </row>
    <row r="201" spans="1:8" x14ac:dyDescent="0.25">
      <c r="A201">
        <v>42273</v>
      </c>
      <c r="B201" t="s">
        <v>176</v>
      </c>
      <c r="E201" s="38">
        <v>0</v>
      </c>
      <c r="F201" t="s">
        <v>139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Windows User</cp:lastModifiedBy>
  <cp:lastPrinted>2019-06-28T08:52:14Z</cp:lastPrinted>
  <dcterms:created xsi:type="dcterms:W3CDTF">2014-11-05T07:47:41Z</dcterms:created>
  <dcterms:modified xsi:type="dcterms:W3CDTF">2019-11-18T13:41:16Z</dcterms:modified>
</cp:coreProperties>
</file>