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1\"/>
    </mc:Choice>
  </mc:AlternateContent>
  <bookViews>
    <workbookView xWindow="0" yWindow="0" windowWidth="17250" windowHeight="6075" firstSheet="1" activeTab="2"/>
  </bookViews>
  <sheets>
    <sheet name="Financijski plan 2022" sheetId="1" r:id="rId1"/>
    <sheet name="List2" sheetId="2" r:id="rId2"/>
    <sheet name="Prve izmjene i dopune Fin.plana" sheetId="3" r:id="rId3"/>
    <sheet name="Druge izmjene i dopune Fin.plan" sheetId="4" r:id="rId4"/>
    <sheet name="Treće izmjene i dopune Fin.plan" sheetId="5" r:id="rId5"/>
    <sheet name="Četvrte izmjene i dopune Fin.pl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6" l="1"/>
  <c r="E225" i="6"/>
  <c r="E219" i="6" s="1"/>
  <c r="E223" i="6"/>
  <c r="E221" i="6"/>
  <c r="E214" i="6"/>
  <c r="E204" i="6"/>
  <c r="E202" i="6"/>
  <c r="E188" i="6"/>
  <c r="E181" i="6"/>
  <c r="E171" i="6" s="1"/>
  <c r="E175" i="6"/>
  <c r="E173" i="6"/>
  <c r="E168" i="6"/>
  <c r="E165" i="6" s="1"/>
  <c r="E166" i="6"/>
  <c r="E163" i="6"/>
  <c r="E161" i="6"/>
  <c r="E160" i="6" s="1"/>
  <c r="E152" i="6"/>
  <c r="E151" i="6"/>
  <c r="E146" i="6"/>
  <c r="E144" i="6"/>
  <c r="E140" i="6"/>
  <c r="E138" i="6"/>
  <c r="E137" i="6" s="1"/>
  <c r="E134" i="6" s="1"/>
  <c r="E135" i="6"/>
  <c r="E131" i="6"/>
  <c r="E128" i="6"/>
  <c r="E122" i="6"/>
  <c r="E111" i="6"/>
  <c r="E102" i="6"/>
  <c r="E96" i="6" s="1"/>
  <c r="E97" i="6"/>
  <c r="E94" i="6"/>
  <c r="E88" i="6"/>
  <c r="E83" i="6" s="1"/>
  <c r="E82" i="6" s="1"/>
  <c r="E84" i="6"/>
  <c r="E70" i="6"/>
  <c r="E32" i="6" s="1"/>
  <c r="E33" i="6"/>
  <c r="E27" i="6"/>
  <c r="E24" i="6"/>
  <c r="E20" i="6"/>
  <c r="E18" i="6"/>
  <c r="E11" i="6"/>
  <c r="E79" i="6" l="1"/>
  <c r="E9" i="6"/>
  <c r="E149" i="6"/>
  <c r="E78" i="6"/>
  <c r="AD227" i="2"/>
  <c r="AD225" i="2"/>
  <c r="AD219" i="2" s="1"/>
  <c r="AD223" i="2"/>
  <c r="AD221" i="2"/>
  <c r="AD214" i="2"/>
  <c r="AD204" i="2"/>
  <c r="AD202" i="2"/>
  <c r="AD188" i="2"/>
  <c r="AD181" i="2"/>
  <c r="AD175" i="2"/>
  <c r="AD173" i="2"/>
  <c r="AD171" i="2"/>
  <c r="AD168" i="2"/>
  <c r="AD165" i="2" s="1"/>
  <c r="AD166" i="2"/>
  <c r="AD163" i="2"/>
  <c r="AD161" i="2"/>
  <c r="AD160" i="2" s="1"/>
  <c r="AD152" i="2"/>
  <c r="AD151" i="2"/>
  <c r="AD146" i="2"/>
  <c r="AD144" i="2"/>
  <c r="AD140" i="2"/>
  <c r="AD138" i="2"/>
  <c r="AD137" i="2" s="1"/>
  <c r="AD134" i="2" s="1"/>
  <c r="AD135" i="2"/>
  <c r="AD131" i="2"/>
  <c r="AD128" i="2"/>
  <c r="AD122" i="2"/>
  <c r="AD111" i="2"/>
  <c r="AD102" i="2"/>
  <c r="AD96" i="2" s="1"/>
  <c r="AD97" i="2"/>
  <c r="AD94" i="2"/>
  <c r="AD88" i="2"/>
  <c r="AD83" i="2" s="1"/>
  <c r="AD84" i="2"/>
  <c r="AD70" i="2"/>
  <c r="AD33" i="2"/>
  <c r="AD32" i="2"/>
  <c r="AD27" i="2"/>
  <c r="AD24" i="2"/>
  <c r="AD20" i="2"/>
  <c r="AD18" i="2"/>
  <c r="AD9" i="2" s="1"/>
  <c r="AD11" i="2"/>
  <c r="E173" i="5"/>
  <c r="E227" i="5"/>
  <c r="E225" i="5"/>
  <c r="E219" i="5" s="1"/>
  <c r="E223" i="5"/>
  <c r="E221" i="5"/>
  <c r="E214" i="5"/>
  <c r="E204" i="5"/>
  <c r="E202" i="5"/>
  <c r="E188" i="5"/>
  <c r="E181" i="5"/>
  <c r="E175" i="5"/>
  <c r="E168" i="5"/>
  <c r="E166" i="5"/>
  <c r="E165" i="5" s="1"/>
  <c r="E163" i="5"/>
  <c r="E161" i="5"/>
  <c r="E160" i="5"/>
  <c r="E152" i="5"/>
  <c r="E151" i="5" s="1"/>
  <c r="E146" i="5"/>
  <c r="E144" i="5"/>
  <c r="E140" i="5"/>
  <c r="E138" i="5"/>
  <c r="E137" i="5"/>
  <c r="E134" i="5" s="1"/>
  <c r="E135" i="5"/>
  <c r="E131" i="5"/>
  <c r="E128" i="5"/>
  <c r="E122" i="5"/>
  <c r="E111" i="5"/>
  <c r="E102" i="5"/>
  <c r="E97" i="5"/>
  <c r="E94" i="5"/>
  <c r="E88" i="5"/>
  <c r="E84" i="5"/>
  <c r="E83" i="5" s="1"/>
  <c r="E70" i="5"/>
  <c r="E33" i="5"/>
  <c r="E32" i="5" s="1"/>
  <c r="E27" i="5"/>
  <c r="E24" i="5"/>
  <c r="E20" i="5"/>
  <c r="E18" i="5"/>
  <c r="E11" i="5"/>
  <c r="V173" i="2"/>
  <c r="N173" i="2"/>
  <c r="E173" i="2"/>
  <c r="AD149" i="2" l="1"/>
  <c r="AD82" i="2"/>
  <c r="AD79" i="2" s="1"/>
  <c r="AD78" i="2" s="1"/>
  <c r="E171" i="5"/>
  <c r="E149" i="5" s="1"/>
  <c r="E96" i="5"/>
  <c r="E82" i="5" s="1"/>
  <c r="E79" i="5" s="1"/>
  <c r="E9" i="5"/>
  <c r="V227" i="2"/>
  <c r="V225" i="2"/>
  <c r="V223" i="2"/>
  <c r="V221" i="2"/>
  <c r="V214" i="2"/>
  <c r="V204" i="2"/>
  <c r="V202" i="2"/>
  <c r="V188" i="2"/>
  <c r="V181" i="2"/>
  <c r="V175" i="2"/>
  <c r="V168" i="2"/>
  <c r="V166" i="2"/>
  <c r="V165" i="2" s="1"/>
  <c r="V163" i="2"/>
  <c r="V161" i="2"/>
  <c r="V152" i="2"/>
  <c r="V151" i="2"/>
  <c r="V146" i="2"/>
  <c r="V144" i="2"/>
  <c r="V140" i="2"/>
  <c r="V138" i="2"/>
  <c r="V137" i="2" s="1"/>
  <c r="V135" i="2"/>
  <c r="V131" i="2"/>
  <c r="V128" i="2"/>
  <c r="V122" i="2"/>
  <c r="V111" i="2"/>
  <c r="V102" i="2"/>
  <c r="V97" i="2"/>
  <c r="V94" i="2"/>
  <c r="V88" i="2"/>
  <c r="V84" i="2"/>
  <c r="V70" i="2"/>
  <c r="V33" i="2"/>
  <c r="V32" i="2" s="1"/>
  <c r="V27" i="2"/>
  <c r="V24" i="2"/>
  <c r="V20" i="2"/>
  <c r="V18" i="2"/>
  <c r="V11" i="2"/>
  <c r="E78" i="5" l="1"/>
  <c r="V134" i="2"/>
  <c r="V96" i="2"/>
  <c r="V82" i="2" s="1"/>
  <c r="V79" i="2" s="1"/>
  <c r="V83" i="2"/>
  <c r="V160" i="2"/>
  <c r="V171" i="2"/>
  <c r="V9" i="2"/>
  <c r="V219" i="2"/>
  <c r="E134" i="4"/>
  <c r="E146" i="4"/>
  <c r="E224" i="4"/>
  <c r="E222" i="4"/>
  <c r="E220" i="4"/>
  <c r="E216" i="4" s="1"/>
  <c r="E218" i="4"/>
  <c r="E211" i="4"/>
  <c r="E202" i="4"/>
  <c r="E200" i="4"/>
  <c r="E186" i="4"/>
  <c r="E179" i="4"/>
  <c r="E173" i="4"/>
  <c r="E171" i="4" s="1"/>
  <c r="E168" i="4"/>
  <c r="E166" i="4"/>
  <c r="E165" i="4"/>
  <c r="E163" i="4"/>
  <c r="E161" i="4"/>
  <c r="E160" i="4" s="1"/>
  <c r="E152" i="4"/>
  <c r="E151" i="4" s="1"/>
  <c r="E144" i="4"/>
  <c r="E140" i="4"/>
  <c r="E137" i="4" s="1"/>
  <c r="E138" i="4"/>
  <c r="E135" i="4"/>
  <c r="E131" i="4"/>
  <c r="E128" i="4"/>
  <c r="E122" i="4"/>
  <c r="E111" i="4"/>
  <c r="E102" i="4"/>
  <c r="E97" i="4"/>
  <c r="E96" i="4" s="1"/>
  <c r="E94" i="4"/>
  <c r="E88" i="4"/>
  <c r="E84" i="4"/>
  <c r="E83" i="4" s="1"/>
  <c r="E70" i="4"/>
  <c r="E33" i="4"/>
  <c r="E27" i="4"/>
  <c r="E24" i="4"/>
  <c r="E20" i="4"/>
  <c r="E18" i="4"/>
  <c r="E11" i="4"/>
  <c r="V149" i="2" l="1"/>
  <c r="V78" i="2" s="1"/>
  <c r="E32" i="4"/>
  <c r="E9" i="4" s="1"/>
  <c r="E82" i="4"/>
  <c r="E79" i="4" s="1"/>
  <c r="E149" i="4"/>
  <c r="E139" i="3"/>
  <c r="N140" i="2"/>
  <c r="E78" i="4" l="1"/>
  <c r="E221" i="3"/>
  <c r="E219" i="3"/>
  <c r="E213" i="3" s="1"/>
  <c r="E217" i="3"/>
  <c r="E215" i="3"/>
  <c r="E208" i="3"/>
  <c r="E199" i="3"/>
  <c r="E197" i="3"/>
  <c r="E183" i="3"/>
  <c r="E176" i="3"/>
  <c r="E170" i="3"/>
  <c r="E165" i="3"/>
  <c r="E163" i="3"/>
  <c r="E162" i="3" s="1"/>
  <c r="E160" i="3"/>
  <c r="E158" i="3"/>
  <c r="E157" i="3"/>
  <c r="E149" i="3"/>
  <c r="E148" i="3"/>
  <c r="E143" i="3"/>
  <c r="E136" i="3" s="1"/>
  <c r="E137" i="3"/>
  <c r="E134" i="3"/>
  <c r="E130" i="3"/>
  <c r="E127" i="3"/>
  <c r="E121" i="3"/>
  <c r="E110" i="3"/>
  <c r="E95" i="3" s="1"/>
  <c r="E101" i="3"/>
  <c r="E96" i="3"/>
  <c r="E93" i="3"/>
  <c r="E87" i="3"/>
  <c r="E83" i="3"/>
  <c r="E82" i="3"/>
  <c r="E70" i="3"/>
  <c r="E32" i="3" s="1"/>
  <c r="E9" i="3" s="1"/>
  <c r="E33" i="3"/>
  <c r="E27" i="3"/>
  <c r="E24" i="3"/>
  <c r="E20" i="3"/>
  <c r="E18" i="3"/>
  <c r="E11" i="3"/>
  <c r="E81" i="3" l="1"/>
  <c r="E168" i="3"/>
  <c r="E146" i="3" s="1"/>
  <c r="E133" i="3"/>
  <c r="N227" i="2"/>
  <c r="N225" i="2"/>
  <c r="N223" i="2"/>
  <c r="N221" i="2"/>
  <c r="N214" i="2"/>
  <c r="N204" i="2"/>
  <c r="N202" i="2"/>
  <c r="N188" i="2"/>
  <c r="N181" i="2"/>
  <c r="N175" i="2"/>
  <c r="N168" i="2"/>
  <c r="N166" i="2"/>
  <c r="N163" i="2"/>
  <c r="N161" i="2"/>
  <c r="N152" i="2"/>
  <c r="N151" i="2" s="1"/>
  <c r="N144" i="2"/>
  <c r="N138" i="2"/>
  <c r="N135" i="2"/>
  <c r="N131" i="2"/>
  <c r="N128" i="2"/>
  <c r="N122" i="2"/>
  <c r="N111" i="2"/>
  <c r="N102" i="2"/>
  <c r="N97" i="2"/>
  <c r="N94" i="2"/>
  <c r="N88" i="2"/>
  <c r="N84" i="2"/>
  <c r="N70" i="2"/>
  <c r="N33" i="2"/>
  <c r="N27" i="2"/>
  <c r="N24" i="2"/>
  <c r="N20" i="2"/>
  <c r="N18" i="2"/>
  <c r="N11" i="2"/>
  <c r="E227" i="2"/>
  <c r="E225" i="2"/>
  <c r="E223" i="2"/>
  <c r="E221" i="2"/>
  <c r="E214" i="2"/>
  <c r="E204" i="2"/>
  <c r="E202" i="2"/>
  <c r="E188" i="2"/>
  <c r="E181" i="2"/>
  <c r="E175" i="2"/>
  <c r="E168" i="2"/>
  <c r="E166" i="2"/>
  <c r="E163" i="2"/>
  <c r="E161" i="2"/>
  <c r="E152" i="2"/>
  <c r="E151" i="2" s="1"/>
  <c r="E144" i="2"/>
  <c r="E140" i="2"/>
  <c r="E138" i="2"/>
  <c r="E135" i="2"/>
  <c r="E131" i="2"/>
  <c r="E128" i="2"/>
  <c r="E122" i="2"/>
  <c r="E111" i="2"/>
  <c r="E102" i="2"/>
  <c r="E97" i="2"/>
  <c r="E94" i="2"/>
  <c r="E88" i="2"/>
  <c r="E84" i="2"/>
  <c r="E70" i="2"/>
  <c r="E33" i="2"/>
  <c r="E27" i="2"/>
  <c r="E24" i="2"/>
  <c r="E20" i="2"/>
  <c r="E18" i="2"/>
  <c r="E11" i="2"/>
  <c r="E171" i="2" l="1"/>
  <c r="N171" i="2"/>
  <c r="N83" i="2"/>
  <c r="E78" i="3"/>
  <c r="E96" i="2"/>
  <c r="E83" i="2"/>
  <c r="N96" i="2"/>
  <c r="E32" i="2"/>
  <c r="E9" i="2" s="1"/>
  <c r="E160" i="2"/>
  <c r="E219" i="2"/>
  <c r="N160" i="2"/>
  <c r="E77" i="3"/>
  <c r="N32" i="2"/>
  <c r="N9" i="2" s="1"/>
  <c r="N165" i="2"/>
  <c r="E137" i="2"/>
  <c r="E134" i="2"/>
  <c r="E165" i="2"/>
  <c r="N137" i="2"/>
  <c r="N219" i="2"/>
  <c r="N134" i="2"/>
  <c r="E211" i="1"/>
  <c r="E219" i="1"/>
  <c r="E217" i="1"/>
  <c r="E215" i="1"/>
  <c r="E213" i="1"/>
  <c r="E33" i="1"/>
  <c r="N82" i="2" l="1"/>
  <c r="E82" i="2"/>
  <c r="E79" i="2"/>
  <c r="N79" i="2"/>
  <c r="E149" i="2"/>
  <c r="N149" i="2"/>
  <c r="E175" i="1"/>
  <c r="E159" i="1"/>
  <c r="E78" i="2" l="1"/>
  <c r="N78" i="2"/>
  <c r="E206" i="1"/>
  <c r="E198" i="1"/>
  <c r="E182" i="1"/>
  <c r="E169" i="1"/>
  <c r="E11" i="1" l="1"/>
  <c r="E24" i="1"/>
  <c r="E148" i="1" l="1"/>
  <c r="E93" i="1" l="1"/>
  <c r="E196" i="1" l="1"/>
  <c r="E167" i="1" s="1"/>
  <c r="E96" i="1"/>
  <c r="E20" i="1"/>
  <c r="E18" i="1" l="1"/>
  <c r="E142" i="1"/>
  <c r="E136" i="1"/>
  <c r="E157" i="1" l="1"/>
  <c r="E156" i="1" s="1"/>
  <c r="E164" i="1" l="1"/>
  <c r="E162" i="1"/>
  <c r="E138" i="1"/>
  <c r="E135" i="1" s="1"/>
  <c r="E133" i="1"/>
  <c r="E129" i="1"/>
  <c r="E126" i="1"/>
  <c r="E120" i="1"/>
  <c r="E110" i="1"/>
  <c r="E101" i="1"/>
  <c r="E87" i="1"/>
  <c r="E83" i="1"/>
  <c r="E70" i="1"/>
  <c r="E27" i="1"/>
  <c r="E132" i="1" l="1"/>
  <c r="E161" i="1"/>
  <c r="E95" i="1"/>
  <c r="E82" i="1"/>
  <c r="E32" i="1"/>
  <c r="E9" i="1" s="1"/>
  <c r="E81" i="1" l="1"/>
  <c r="E78" i="1" s="1"/>
  <c r="E147" i="1"/>
  <c r="E145" i="1" s="1"/>
  <c r="E77" i="1" l="1"/>
</calcChain>
</file>

<file path=xl/sharedStrings.xml><?xml version="1.0" encoding="utf-8"?>
<sst xmlns="http://schemas.openxmlformats.org/spreadsheetml/2006/main" count="3361" uniqueCount="216">
  <si>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</si>
  <si>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</si>
  <si>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</si>
  <si>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</si>
  <si>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</si>
  <si>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</si>
  <si>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</si>
  <si>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</si>
  <si>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</si>
  <si>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</si>
  <si>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</si>
  <si>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</si>
  <si>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</si>
  <si>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</si>
  <si>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</si>
  <si>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</si>
  <si>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</si>
  <si>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</si>
  <si>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</si>
  <si>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</si>
  <si>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</si>
  <si>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</si>
  <si>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</si>
  <si>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</si>
  <si>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</si>
  <si>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</si>
  <si>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</si>
  <si>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</si>
  <si>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</si>
  <si>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</si>
  <si>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</si>
  <si>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</si>
  <si>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</si>
  <si>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</si>
  <si>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</si>
  <si>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</si>
  <si>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</si>
  <si>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</si>
  <si>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</si>
  <si>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</si>
  <si>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</si>
  <si>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</si>
  <si>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</si>
  <si>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</si>
  <si>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</si>
  <si>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</si>
  <si>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</si>
  <si>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</si>
  <si>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</si>
  <si>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</si>
  <si>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</si>
  <si>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</si>
  <si>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</si>
  <si>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</si>
  <si>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</si>
  <si>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</si>
  <si>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</si>
  <si>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</si>
  <si>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</si>
  <si>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</si>
  <si>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</si>
  <si>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</si>
  <si>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</si>
  <si>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</si>
  <si>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</si>
  <si>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</si>
  <si>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</si>
  <si>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</si>
  <si>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</si>
  <si>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</si>
  <si>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</si>
  <si>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</si>
  <si>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</si>
  <si>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</si>
  <si>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</si>
  <si>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</si>
  <si>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</si>
  <si>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</si>
  <si>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</si>
  <si>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</si>
  <si>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</si>
  <si>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</si>
  <si>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</si>
  <si>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</si>
  <si>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</si>
  <si>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</si>
  <si>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</si>
  <si>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</si>
  <si>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</si>
  <si>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</si>
  <si>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</si>
  <si>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</si>
  <si>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</si>
  <si>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</si>
  <si>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</si>
  <si>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</si>
  <si>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</si>
  <si>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</si>
  <si>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</si>
  <si>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</si>
  <si>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</si>
  <si>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</si>
  <si>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</si>
  <si>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</si>
  <si>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</si>
  <si>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</si>
  <si>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</si>
  <si>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</si>
  <si>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</si>
  <si>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</si>
  <si>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</si>
  <si>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</si>
  <si>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</si>
  <si>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</si>
  <si>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</si>
  <si>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</si>
  <si>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</si>
  <si>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</si>
  <si>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</si>
  <si>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</si>
  <si>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</si>
  <si>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</si>
  <si>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</si>
  <si>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</si>
  <si>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</si>
  <si>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</si>
  <si>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</si>
  <si>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</si>
  <si>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</si>
  <si>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</si>
  <si>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</si>
  <si>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</si>
  <si>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</si>
  <si>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</si>
  <si>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</si>
  <si>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</si>
  <si>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</si>
  <si>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</si>
  <si>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</si>
  <si>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</si>
  <si>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</si>
  <si>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</si>
  <si>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</si>
  <si>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</si>
  <si>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</si>
  <si>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</si>
  <si>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</si>
  <si>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</si>
  <si>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</si>
  <si>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</si>
  <si>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</si>
  <si>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</si>
  <si>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</si>
  <si>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</si>
  <si>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</si>
  <si>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</si>
  <si>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</si>
  <si>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</si>
  <si>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</si>
  <si>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</si>
  <si>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</si>
  <si>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</si>
  <si>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</si>
  <si>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</si>
  <si>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</si>
  <si>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</si>
  <si>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</si>
  <si>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</si>
  <si>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</si>
  <si>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</si>
  <si>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</si>
  <si>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</si>
  <si>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</si>
  <si>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</si>
  <si>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</si>
  <si>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TEK.DON.OD NEPR.ORG.</t>
  </si>
  <si>
    <t>Intelektualne usluge</t>
  </si>
  <si>
    <t xml:space="preserve">Ostale usluge </t>
  </si>
  <si>
    <t>ČLANARINE</t>
  </si>
  <si>
    <t>Plan 2021.</t>
  </si>
  <si>
    <t>PRIJ.IZM.PROR.KOR.IST.PROR.</t>
  </si>
  <si>
    <t>Tek.prij.izm.pr.kor.ist.pr.EU</t>
  </si>
  <si>
    <t>žup.prij.pom u nastavi</t>
  </si>
  <si>
    <t>plaća pomoćnika u nastavi ZO</t>
  </si>
  <si>
    <t>Ostali prihodi pomoćnika u nastavi</t>
  </si>
  <si>
    <t>VPP Z</t>
  </si>
  <si>
    <t>VPP Š</t>
  </si>
  <si>
    <t>VPP TD TZ</t>
  </si>
  <si>
    <t>VP Z</t>
  </si>
  <si>
    <t>VPP TD MAT.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</si>
  <si>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</si>
  <si>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</si>
  <si>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</si>
  <si>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</si>
  <si>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</si>
  <si>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</si>
  <si>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FINANCIJSKI PLAN  ZA 2022.g.</t>
  </si>
  <si>
    <t>KNJIGE</t>
  </si>
  <si>
    <t>VPP DP</t>
  </si>
  <si>
    <t>PRVE IZMJENE I DOPUNE FINANCIJSKOG PLANA ZA 2022.g.</t>
  </si>
  <si>
    <t>T.P. MZO TESTIRANJE</t>
  </si>
  <si>
    <t>T.P.MZO TESTIRANJE</t>
  </si>
  <si>
    <t>MANJAK PRIHODA POSLOVANJA</t>
  </si>
  <si>
    <t>VPP JLS MAT.</t>
  </si>
  <si>
    <t>1197,99, 640,12</t>
  </si>
  <si>
    <t>vpp hzz-a</t>
  </si>
  <si>
    <t>oprema za održavanje i zaštitu</t>
  </si>
  <si>
    <t>DRUGE IZMJENE I DOPUNE FINANCIJSKOG PLANA ZA 2022.g.</t>
  </si>
  <si>
    <t>DOD.ULAGANJA NA GRAĐ.OBJ.</t>
  </si>
  <si>
    <t>RAS.ZA DOD.ULAG.U NEFIN.IMOVINU</t>
  </si>
  <si>
    <t>Dodatna ul. na građev.obje.</t>
  </si>
  <si>
    <t xml:space="preserve">PLAĆE PO SUDSKIM PRESUDAMA </t>
  </si>
  <si>
    <t xml:space="preserve">TROŠKOVI SUDSKIH POSTUPAKA </t>
  </si>
  <si>
    <t>TREĆE IZMJENE I DOPUNE FINANCIJSKOG PLANA ZA 2022.g.</t>
  </si>
  <si>
    <t>trošak sudskog postupka</t>
  </si>
  <si>
    <t>ČETVRTE IZMJENE I DOPUNE FINANCIJSKOG PLANA ZA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</si>
</sst>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4" fontId="5" fillId="0" borderId="0" xfId="1" applyNumberFormat="1" applyFont="1" applyFill="1" applyBorder="1"/>
    <xf numFmtId="0" fontId="13" fillId="0" borderId="0" xfId="0" applyFont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0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8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  <xf numFmtId="0" fontId="4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20"/>
  <sheetViews>
    <sheetView workbookViewId="0">
      <selection activeCell="K38" sqref="K38"/>
    </sheetView>
  </sheetViews>
  <sheetFormatPr defaultRowHeight="15" x14ac:dyDescent="0.25"/>
  <cols>
    <col min="4" max="4" width="10" customWidth="1"/>
    <col min="5" max="5" width="12.7109375" bestFit="1" customWidth="1"/>
  </cols>
  <sheetData>
    <row r="1" spans="1:12" x14ac:dyDescent="0.25">
      <c r="A1" s="48" t="s">
        <v>196</v>
      </c>
      <c r="B1" s="48"/>
      <c r="C1" s="48"/>
    </row>
    <row r="3" spans="1:12" x14ac:dyDescent="0.25">
      <c r="A3" t="s">
        <v>164</v>
      </c>
      <c r="E3" s="65"/>
      <c r="F3" s="64"/>
    </row>
    <row r="4" spans="1:12" x14ac:dyDescent="0.25">
      <c r="A4" s="68" t="s">
        <v>163</v>
      </c>
      <c r="B4" s="1"/>
      <c r="C4" s="1"/>
      <c r="D4" s="2"/>
      <c r="E4" s="3"/>
    </row>
    <row r="5" spans="1:12" x14ac:dyDescent="0.25">
      <c r="A5" s="68" t="s">
        <v>174</v>
      </c>
      <c r="B5" s="1"/>
      <c r="C5" s="1"/>
      <c r="D5" s="2"/>
      <c r="E5" s="3"/>
    </row>
    <row r="6" spans="1:12" x14ac:dyDescent="0.25">
      <c r="A6" s="68" t="s">
        <v>165</v>
      </c>
      <c r="B6" s="1"/>
      <c r="C6" s="1"/>
      <c r="D6" s="2"/>
      <c r="E6" s="3"/>
    </row>
    <row r="7" spans="1:12" x14ac:dyDescent="0.25">
      <c r="A7" s="68" t="s">
        <v>168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179</v>
      </c>
      <c r="F8" t="s">
        <v>161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SUM(E11+E18+E20+E24+E27+E32+E74)</f>
        <v>4714928.51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4143099.01</v>
      </c>
      <c r="F11" s="12"/>
      <c r="H11" s="12"/>
    </row>
    <row r="12" spans="1:12" x14ac:dyDescent="0.25">
      <c r="A12" s="7">
        <v>63613</v>
      </c>
      <c r="B12" s="7" t="s">
        <v>139</v>
      </c>
      <c r="C12" s="13"/>
      <c r="D12" s="14"/>
      <c r="E12" s="15">
        <v>67500</v>
      </c>
      <c r="F12" s="12" t="s">
        <v>114</v>
      </c>
      <c r="H12" s="12"/>
    </row>
    <row r="13" spans="1:12" x14ac:dyDescent="0.25">
      <c r="A13" s="7">
        <v>63612</v>
      </c>
      <c r="B13" s="7" t="s">
        <v>152</v>
      </c>
      <c r="C13" s="13"/>
      <c r="D13" s="14"/>
      <c r="E13" s="15">
        <v>0</v>
      </c>
      <c r="F13" s="12" t="s">
        <v>136</v>
      </c>
      <c r="H13" s="12"/>
    </row>
    <row r="14" spans="1:12" x14ac:dyDescent="0.25">
      <c r="A14" s="7">
        <v>63612</v>
      </c>
      <c r="B14" s="7" t="s">
        <v>151</v>
      </c>
      <c r="C14" s="13"/>
      <c r="D14" s="14"/>
      <c r="E14" s="15">
        <v>3931232.86</v>
      </c>
      <c r="F14" s="12" t="s">
        <v>136</v>
      </c>
      <c r="H14" s="12"/>
    </row>
    <row r="15" spans="1:12" x14ac:dyDescent="0.25">
      <c r="A15" s="12">
        <v>636122</v>
      </c>
      <c r="B15" s="12" t="s">
        <v>150</v>
      </c>
      <c r="C15" s="2"/>
      <c r="D15" s="16"/>
      <c r="E15" s="15">
        <v>133366.15</v>
      </c>
      <c r="F15" s="12" t="s">
        <v>136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149</v>
      </c>
      <c r="C16" s="2"/>
      <c r="D16" s="16"/>
      <c r="E16" s="15">
        <v>11000</v>
      </c>
      <c r="F16" s="12" t="s">
        <v>136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0</v>
      </c>
      <c r="F17" s="12" t="s">
        <v>114</v>
      </c>
      <c r="H17" s="12"/>
    </row>
    <row r="18" spans="1:10141" s="61" customFormat="1" x14ac:dyDescent="0.25">
      <c r="A18" s="56">
        <v>639</v>
      </c>
      <c r="B18" s="56" t="s">
        <v>180</v>
      </c>
      <c r="C18" s="56"/>
      <c r="D18" s="57"/>
      <c r="E18" s="60">
        <f>E19</f>
        <v>34375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63931</v>
      </c>
      <c r="B19" s="12" t="s">
        <v>181</v>
      </c>
      <c r="C19" s="12"/>
      <c r="D19" s="17"/>
      <c r="E19" s="55">
        <v>34375</v>
      </c>
      <c r="F19" s="12" t="s">
        <v>137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141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5000</v>
      </c>
      <c r="F24" s="12"/>
      <c r="H24" s="12"/>
    </row>
    <row r="25" spans="1:10141" x14ac:dyDescent="0.25">
      <c r="A25" s="66">
        <v>66141</v>
      </c>
      <c r="B25" s="66" t="s">
        <v>162</v>
      </c>
      <c r="C25" s="66"/>
      <c r="D25" s="66"/>
      <c r="E25" s="67">
        <v>2500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0</v>
      </c>
      <c r="F28" s="12" t="s">
        <v>122</v>
      </c>
      <c r="H28" s="12"/>
    </row>
    <row r="29" spans="1:10141" x14ac:dyDescent="0.25">
      <c r="A29" s="7">
        <v>63612</v>
      </c>
      <c r="B29" s="7" t="s">
        <v>175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20000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SUM(E33+E70)</f>
        <v>471664.12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SUM(E34:E69)</f>
        <v>441664.12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74">
        <v>5671.88</v>
      </c>
      <c r="F34" s="12" t="s">
        <v>138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74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19">
        <v>87562.240000000005</v>
      </c>
      <c r="F36" s="12" t="s">
        <v>138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19">
        <v>22880</v>
      </c>
      <c r="F37" s="12"/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19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19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19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19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19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19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19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19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19">
        <v>37000</v>
      </c>
      <c r="F46" s="12" t="s">
        <v>138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19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19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19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19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19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19">
        <v>16000</v>
      </c>
      <c r="F52" s="12" t="s">
        <v>138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19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19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19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19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19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19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19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19">
        <v>1000</v>
      </c>
      <c r="F60" s="12" t="s">
        <v>138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19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19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19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19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19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19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19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22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22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23">
        <f>SUM(E71:E73)</f>
        <v>30000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19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19">
        <v>0</v>
      </c>
      <c r="F72" s="12" t="s">
        <v>138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19">
        <v>0</v>
      </c>
      <c r="F73" s="12" t="s">
        <v>138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19">
        <v>9790.3799999999992</v>
      </c>
      <c r="F74" s="12"/>
      <c r="H74" s="12"/>
    </row>
    <row r="75" spans="1:8" x14ac:dyDescent="0.25">
      <c r="A75" s="12">
        <v>92212</v>
      </c>
      <c r="B75" s="12" t="s">
        <v>51</v>
      </c>
      <c r="C75" s="12"/>
      <c r="D75" s="12"/>
      <c r="E75" s="19">
        <v>0</v>
      </c>
      <c r="F75" s="12"/>
      <c r="H75" s="12"/>
    </row>
    <row r="76" spans="1:8" x14ac:dyDescent="0.25">
      <c r="A76" s="12"/>
      <c r="B76" s="12"/>
      <c r="C76" s="12"/>
      <c r="D76" s="12"/>
      <c r="E76" s="19"/>
      <c r="F76" s="12"/>
      <c r="H76" s="12"/>
    </row>
    <row r="77" spans="1:8" x14ac:dyDescent="0.25">
      <c r="A77" s="30" t="s">
        <v>52</v>
      </c>
      <c r="B77" s="30"/>
      <c r="C77" s="30"/>
      <c r="D77" s="30"/>
      <c r="E77" s="31">
        <f>SUM(E78+E145)</f>
        <v>4714928.5100000007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33">
        <f>SUM(E81+E132)</f>
        <v>4483711.2500000009</v>
      </c>
      <c r="F78" s="12"/>
      <c r="H78" s="12"/>
    </row>
    <row r="79" spans="1:8" x14ac:dyDescent="0.25">
      <c r="A79" s="66" t="s">
        <v>167</v>
      </c>
      <c r="B79" s="66"/>
      <c r="C79" s="66"/>
      <c r="D79" s="66"/>
      <c r="E79" s="69"/>
      <c r="F79" s="12"/>
      <c r="H79" s="12"/>
    </row>
    <row r="80" spans="1:8" x14ac:dyDescent="0.25">
      <c r="A80" s="34" t="s">
        <v>166</v>
      </c>
      <c r="B80" s="34"/>
      <c r="C80" s="34"/>
      <c r="D80" s="34"/>
      <c r="E80" s="19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18">
        <f>SUM(E82+E95+E126+E129)</f>
        <v>4453711.2500000009</v>
      </c>
    </row>
    <row r="82" spans="1:6" x14ac:dyDescent="0.25">
      <c r="A82" s="27">
        <v>31</v>
      </c>
      <c r="B82" s="27" t="s">
        <v>55</v>
      </c>
      <c r="C82" s="27"/>
      <c r="D82" s="27"/>
      <c r="E82" s="35">
        <f>SUM(E83+E87+E93)</f>
        <v>4064599.0100000007</v>
      </c>
    </row>
    <row r="83" spans="1:6" x14ac:dyDescent="0.25">
      <c r="A83" s="13">
        <v>311</v>
      </c>
      <c r="B83" s="13" t="s">
        <v>56</v>
      </c>
      <c r="C83" s="13"/>
      <c r="D83" s="13"/>
      <c r="E83" s="36">
        <f>SUM(E84:E86)</f>
        <v>3374448.8100000005</v>
      </c>
      <c r="F83" t="s">
        <v>136</v>
      </c>
    </row>
    <row r="84" spans="1:6" x14ac:dyDescent="0.25">
      <c r="A84" s="12">
        <v>3111</v>
      </c>
      <c r="B84" s="12" t="s">
        <v>57</v>
      </c>
      <c r="C84" s="12"/>
      <c r="D84" s="12"/>
      <c r="E84" s="19">
        <v>3174658.1</v>
      </c>
      <c r="F84" t="s">
        <v>136</v>
      </c>
    </row>
    <row r="85" spans="1:6" x14ac:dyDescent="0.25">
      <c r="A85" s="12">
        <v>3113</v>
      </c>
      <c r="B85" s="12" t="s">
        <v>58</v>
      </c>
      <c r="C85" s="12"/>
      <c r="D85" s="12"/>
      <c r="E85" s="19">
        <v>37017.72</v>
      </c>
      <c r="F85" t="s">
        <v>136</v>
      </c>
    </row>
    <row r="86" spans="1:6" x14ac:dyDescent="0.25">
      <c r="A86" s="12">
        <v>3114</v>
      </c>
      <c r="B86" s="12" t="s">
        <v>59</v>
      </c>
      <c r="C86" s="12"/>
      <c r="D86" s="12"/>
      <c r="E86" s="19">
        <v>162772.99</v>
      </c>
      <c r="F86" t="s">
        <v>136</v>
      </c>
    </row>
    <row r="87" spans="1:6" x14ac:dyDescent="0.25">
      <c r="A87" s="2">
        <v>312</v>
      </c>
      <c r="B87" s="2" t="s">
        <v>60</v>
      </c>
      <c r="E87" s="37">
        <f>SUM(E88:E92)</f>
        <v>133366.15</v>
      </c>
      <c r="F87" t="s">
        <v>136</v>
      </c>
    </row>
    <row r="88" spans="1:6" x14ac:dyDescent="0.25">
      <c r="A88">
        <v>31212</v>
      </c>
      <c r="B88" t="s">
        <v>61</v>
      </c>
      <c r="E88" s="38">
        <v>36366.15</v>
      </c>
      <c r="F88" t="s">
        <v>136</v>
      </c>
    </row>
    <row r="89" spans="1:6" x14ac:dyDescent="0.25">
      <c r="A89">
        <v>31213</v>
      </c>
      <c r="B89" t="s">
        <v>62</v>
      </c>
      <c r="E89" s="38">
        <v>43000</v>
      </c>
      <c r="F89" t="s">
        <v>136</v>
      </c>
    </row>
    <row r="90" spans="1:6" x14ac:dyDescent="0.25">
      <c r="A90">
        <v>31214</v>
      </c>
      <c r="B90" t="s">
        <v>63</v>
      </c>
      <c r="E90" s="38">
        <v>12000</v>
      </c>
      <c r="F90" t="s">
        <v>136</v>
      </c>
    </row>
    <row r="91" spans="1:6" x14ac:dyDescent="0.25">
      <c r="A91">
        <v>31215</v>
      </c>
      <c r="B91" t="s">
        <v>64</v>
      </c>
      <c r="E91" s="38">
        <v>12000</v>
      </c>
      <c r="F91" t="s">
        <v>136</v>
      </c>
    </row>
    <row r="92" spans="1:6" x14ac:dyDescent="0.25">
      <c r="A92">
        <v>31219</v>
      </c>
      <c r="B92" t="s">
        <v>65</v>
      </c>
      <c r="C92" t="s">
        <v>66</v>
      </c>
      <c r="E92" s="38">
        <v>30000</v>
      </c>
      <c r="F92" t="s">
        <v>136</v>
      </c>
    </row>
    <row r="93" spans="1:6" x14ac:dyDescent="0.25">
      <c r="A93" s="2">
        <v>313</v>
      </c>
      <c r="B93" s="2" t="s">
        <v>67</v>
      </c>
      <c r="C93" s="2"/>
      <c r="D93" s="2"/>
      <c r="E93" s="37">
        <f>SUM(E94:E94)</f>
        <v>556784.05000000005</v>
      </c>
      <c r="F93" t="s">
        <v>136</v>
      </c>
    </row>
    <row r="94" spans="1:6" x14ac:dyDescent="0.25">
      <c r="A94">
        <v>31321</v>
      </c>
      <c r="B94" t="s">
        <v>68</v>
      </c>
      <c r="E94" s="38">
        <v>556784.05000000005</v>
      </c>
      <c r="F94" t="s">
        <v>136</v>
      </c>
    </row>
    <row r="95" spans="1:6" x14ac:dyDescent="0.25">
      <c r="A95" s="27">
        <v>32</v>
      </c>
      <c r="B95" s="27" t="s">
        <v>69</v>
      </c>
      <c r="C95" s="27"/>
      <c r="D95" s="27"/>
      <c r="E95" s="35">
        <f>SUM(E96,E101,E110,E120)</f>
        <v>389112.24</v>
      </c>
      <c r="F95" t="s">
        <v>138</v>
      </c>
    </row>
    <row r="96" spans="1:6" x14ac:dyDescent="0.25">
      <c r="A96" s="2">
        <v>321</v>
      </c>
      <c r="B96" s="2" t="s">
        <v>70</v>
      </c>
      <c r="C96" s="2"/>
      <c r="D96" s="2"/>
      <c r="E96" s="37">
        <f>SUM(E97:E100)</f>
        <v>133562.23999999999</v>
      </c>
      <c r="F96" t="s">
        <v>138</v>
      </c>
    </row>
    <row r="97" spans="1:6" x14ac:dyDescent="0.25">
      <c r="A97">
        <v>3211</v>
      </c>
      <c r="B97" t="s">
        <v>71</v>
      </c>
      <c r="E97" s="38">
        <v>18000</v>
      </c>
      <c r="F97" t="s">
        <v>138</v>
      </c>
    </row>
    <row r="98" spans="1:6" x14ac:dyDescent="0.25">
      <c r="A98">
        <v>3212</v>
      </c>
      <c r="B98" t="s">
        <v>72</v>
      </c>
      <c r="E98" s="38">
        <v>87562.240000000005</v>
      </c>
      <c r="F98" t="s">
        <v>138</v>
      </c>
    </row>
    <row r="99" spans="1:6" x14ac:dyDescent="0.25">
      <c r="A99">
        <v>3213</v>
      </c>
      <c r="B99" t="s">
        <v>73</v>
      </c>
      <c r="E99" s="38">
        <v>4000</v>
      </c>
      <c r="F99" t="s">
        <v>138</v>
      </c>
    </row>
    <row r="100" spans="1:6" x14ac:dyDescent="0.25">
      <c r="A100">
        <v>3214</v>
      </c>
      <c r="B100" t="s">
        <v>143</v>
      </c>
      <c r="E100" s="38">
        <v>24000</v>
      </c>
      <c r="F100" t="s">
        <v>138</v>
      </c>
    </row>
    <row r="101" spans="1:6" x14ac:dyDescent="0.25">
      <c r="A101" s="2">
        <v>322</v>
      </c>
      <c r="B101" s="2" t="s">
        <v>74</v>
      </c>
      <c r="C101" s="2"/>
      <c r="D101" s="2"/>
      <c r="E101" s="37">
        <f>SUM(E102:E109)</f>
        <v>132000</v>
      </c>
      <c r="F101" t="s">
        <v>138</v>
      </c>
    </row>
    <row r="102" spans="1:6" x14ac:dyDescent="0.25">
      <c r="A102">
        <v>3221</v>
      </c>
      <c r="B102" t="s">
        <v>75</v>
      </c>
      <c r="E102" s="38">
        <v>28000</v>
      </c>
      <c r="F102" t="s">
        <v>138</v>
      </c>
    </row>
    <row r="103" spans="1:6" x14ac:dyDescent="0.25">
      <c r="A103">
        <v>3222</v>
      </c>
      <c r="B103" t="s">
        <v>76</v>
      </c>
      <c r="E103" s="38">
        <v>18000</v>
      </c>
      <c r="F103" t="s">
        <v>138</v>
      </c>
    </row>
    <row r="104" spans="1:6" x14ac:dyDescent="0.25">
      <c r="A104">
        <v>32231</v>
      </c>
      <c r="B104" t="s">
        <v>77</v>
      </c>
      <c r="E104" s="38">
        <v>18000</v>
      </c>
      <c r="F104" t="s">
        <v>138</v>
      </c>
    </row>
    <row r="105" spans="1:6" x14ac:dyDescent="0.25">
      <c r="A105">
        <v>32233</v>
      </c>
      <c r="B105" t="s">
        <v>78</v>
      </c>
      <c r="E105" s="38">
        <v>2000</v>
      </c>
      <c r="F105" t="s">
        <v>138</v>
      </c>
    </row>
    <row r="106" spans="1:6" x14ac:dyDescent="0.25">
      <c r="A106">
        <v>32234</v>
      </c>
      <c r="B106" t="s">
        <v>79</v>
      </c>
      <c r="E106" s="38">
        <v>60000</v>
      </c>
      <c r="F106" t="s">
        <v>138</v>
      </c>
    </row>
    <row r="107" spans="1:6" x14ac:dyDescent="0.25">
      <c r="A107">
        <v>3224</v>
      </c>
      <c r="B107" t="s">
        <v>80</v>
      </c>
      <c r="E107" s="38">
        <v>3000</v>
      </c>
      <c r="F107" t="s">
        <v>138</v>
      </c>
    </row>
    <row r="108" spans="1:6" x14ac:dyDescent="0.25">
      <c r="A108">
        <v>3225</v>
      </c>
      <c r="B108" t="s">
        <v>81</v>
      </c>
      <c r="E108" s="38">
        <v>1000</v>
      </c>
      <c r="F108" t="s">
        <v>138</v>
      </c>
    </row>
    <row r="109" spans="1:6" x14ac:dyDescent="0.25">
      <c r="A109">
        <v>3227</v>
      </c>
      <c r="B109" t="s">
        <v>82</v>
      </c>
      <c r="E109" s="38">
        <v>2000</v>
      </c>
      <c r="F109" t="s">
        <v>138</v>
      </c>
    </row>
    <row r="110" spans="1:6" x14ac:dyDescent="0.25">
      <c r="A110" s="2">
        <v>323</v>
      </c>
      <c r="B110" s="2" t="s">
        <v>83</v>
      </c>
      <c r="C110" s="2"/>
      <c r="D110" s="2"/>
      <c r="E110" s="37">
        <f>SUM(E111:E119)</f>
        <v>107000</v>
      </c>
      <c r="F110" t="s">
        <v>138</v>
      </c>
    </row>
    <row r="111" spans="1:6" x14ac:dyDescent="0.25">
      <c r="A111">
        <v>3231</v>
      </c>
      <c r="B111" t="s">
        <v>84</v>
      </c>
      <c r="E111" s="38">
        <v>12000</v>
      </c>
      <c r="F111" t="s">
        <v>138</v>
      </c>
    </row>
    <row r="112" spans="1:6" x14ac:dyDescent="0.25">
      <c r="A112">
        <v>3232</v>
      </c>
      <c r="B112" t="s">
        <v>85</v>
      </c>
      <c r="E112" s="38">
        <v>37000</v>
      </c>
      <c r="F112" t="s">
        <v>138</v>
      </c>
    </row>
    <row r="113" spans="1:6" x14ac:dyDescent="0.25">
      <c r="A113">
        <v>3233</v>
      </c>
      <c r="B113" t="s">
        <v>86</v>
      </c>
      <c r="E113" s="38">
        <v>4000</v>
      </c>
      <c r="F113" t="s">
        <v>138</v>
      </c>
    </row>
    <row r="114" spans="1:6" x14ac:dyDescent="0.25">
      <c r="A114">
        <v>3234</v>
      </c>
      <c r="B114" t="s">
        <v>87</v>
      </c>
      <c r="E114" s="38">
        <v>17000</v>
      </c>
      <c r="F114" t="s">
        <v>138</v>
      </c>
    </row>
    <row r="115" spans="1:6" x14ac:dyDescent="0.25">
      <c r="A115">
        <v>3235</v>
      </c>
      <c r="B115" t="s">
        <v>88</v>
      </c>
      <c r="E115" s="38">
        <v>4000</v>
      </c>
      <c r="F115" t="s">
        <v>138</v>
      </c>
    </row>
    <row r="116" spans="1:6" x14ac:dyDescent="0.25">
      <c r="A116">
        <v>3236</v>
      </c>
      <c r="B116" t="s">
        <v>89</v>
      </c>
      <c r="E116" s="38">
        <v>12500</v>
      </c>
      <c r="F116" t="s">
        <v>138</v>
      </c>
    </row>
    <row r="117" spans="1:6" x14ac:dyDescent="0.25">
      <c r="A117">
        <v>3237</v>
      </c>
      <c r="B117" t="s">
        <v>90</v>
      </c>
      <c r="E117" s="38">
        <v>3000</v>
      </c>
      <c r="F117" t="s">
        <v>138</v>
      </c>
    </row>
    <row r="118" spans="1:6" x14ac:dyDescent="0.25">
      <c r="A118">
        <v>3238</v>
      </c>
      <c r="B118" t="s">
        <v>91</v>
      </c>
      <c r="E118" s="38">
        <v>16000</v>
      </c>
      <c r="F118" t="s">
        <v>138</v>
      </c>
    </row>
    <row r="119" spans="1:6" x14ac:dyDescent="0.25">
      <c r="A119">
        <v>3239</v>
      </c>
      <c r="B119" t="s">
        <v>92</v>
      </c>
      <c r="E119" s="38">
        <v>1500</v>
      </c>
      <c r="F119" t="s">
        <v>138</v>
      </c>
    </row>
    <row r="120" spans="1:6" x14ac:dyDescent="0.25">
      <c r="A120" s="2">
        <v>329</v>
      </c>
      <c r="B120" s="2" t="s">
        <v>93</v>
      </c>
      <c r="C120" s="2"/>
      <c r="D120" s="2"/>
      <c r="E120" s="37">
        <f>SUM(E121:E125)</f>
        <v>16550</v>
      </c>
      <c r="F120" t="s">
        <v>138</v>
      </c>
    </row>
    <row r="121" spans="1:6" x14ac:dyDescent="0.25">
      <c r="A121">
        <v>3292</v>
      </c>
      <c r="B121" t="s">
        <v>94</v>
      </c>
      <c r="E121" s="38">
        <v>300</v>
      </c>
      <c r="F121" t="s">
        <v>138</v>
      </c>
    </row>
    <row r="122" spans="1:6" x14ac:dyDescent="0.25">
      <c r="A122">
        <v>3293</v>
      </c>
      <c r="B122" t="s">
        <v>95</v>
      </c>
      <c r="E122" s="38">
        <v>3000</v>
      </c>
      <c r="F122" t="s">
        <v>138</v>
      </c>
    </row>
    <row r="123" spans="1:6" x14ac:dyDescent="0.25">
      <c r="A123">
        <v>3294</v>
      </c>
      <c r="B123" t="s">
        <v>96</v>
      </c>
      <c r="E123" s="38">
        <v>250</v>
      </c>
      <c r="F123" t="s">
        <v>138</v>
      </c>
    </row>
    <row r="124" spans="1:6" x14ac:dyDescent="0.25">
      <c r="A124">
        <v>3295</v>
      </c>
      <c r="B124" t="s">
        <v>97</v>
      </c>
      <c r="E124" s="38">
        <v>12000</v>
      </c>
      <c r="F124" t="s">
        <v>140</v>
      </c>
    </row>
    <row r="125" spans="1:6" x14ac:dyDescent="0.25">
      <c r="A125">
        <v>3299</v>
      </c>
      <c r="B125" t="s">
        <v>98</v>
      </c>
      <c r="E125" s="38">
        <v>1000</v>
      </c>
      <c r="F125" t="s">
        <v>138</v>
      </c>
    </row>
    <row r="126" spans="1:6" x14ac:dyDescent="0.25">
      <c r="A126" s="27">
        <v>34</v>
      </c>
      <c r="B126" s="27" t="s">
        <v>99</v>
      </c>
      <c r="C126" s="27"/>
      <c r="D126" s="27"/>
      <c r="E126" s="35">
        <f>SUM(E127:E128)</f>
        <v>0</v>
      </c>
      <c r="F126" t="s">
        <v>138</v>
      </c>
    </row>
    <row r="127" spans="1:6" x14ac:dyDescent="0.25">
      <c r="A127">
        <v>3431</v>
      </c>
      <c r="B127" t="s">
        <v>100</v>
      </c>
      <c r="E127" s="38">
        <v>0</v>
      </c>
      <c r="F127" t="s">
        <v>138</v>
      </c>
    </row>
    <row r="128" spans="1:6" x14ac:dyDescent="0.25">
      <c r="A128">
        <v>3433</v>
      </c>
      <c r="B128" t="s">
        <v>101</v>
      </c>
      <c r="E128" s="38">
        <v>0</v>
      </c>
      <c r="F128" t="s">
        <v>138</v>
      </c>
    </row>
    <row r="129" spans="1:6" x14ac:dyDescent="0.25">
      <c r="A129" s="27">
        <v>38</v>
      </c>
      <c r="B129" s="27" t="s">
        <v>102</v>
      </c>
      <c r="C129" s="27"/>
      <c r="D129" s="27"/>
      <c r="E129" s="35">
        <f>E130</f>
        <v>0</v>
      </c>
      <c r="F129" t="s">
        <v>138</v>
      </c>
    </row>
    <row r="130" spans="1:6" x14ac:dyDescent="0.25">
      <c r="A130">
        <v>38311</v>
      </c>
      <c r="B130" t="s">
        <v>103</v>
      </c>
      <c r="E130" s="38"/>
      <c r="F130" t="s">
        <v>138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104</v>
      </c>
      <c r="C132" s="39"/>
      <c r="D132" s="39"/>
      <c r="E132" s="40">
        <f>SUM(E133+E135)</f>
        <v>30000</v>
      </c>
    </row>
    <row r="133" spans="1:6" x14ac:dyDescent="0.25">
      <c r="A133" s="27">
        <v>41</v>
      </c>
      <c r="B133" s="27" t="s">
        <v>105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106</v>
      </c>
      <c r="E134" s="38">
        <v>0</v>
      </c>
    </row>
    <row r="135" spans="1:6" x14ac:dyDescent="0.25">
      <c r="A135" s="27">
        <v>42</v>
      </c>
      <c r="B135" s="27" t="s">
        <v>107</v>
      </c>
      <c r="C135" s="27"/>
      <c r="D135" s="27"/>
      <c r="E135" s="35">
        <f>SUM(E136+E138+E142)</f>
        <v>30000</v>
      </c>
      <c r="F135" t="s">
        <v>159</v>
      </c>
    </row>
    <row r="136" spans="1:6" x14ac:dyDescent="0.25">
      <c r="A136" s="50">
        <v>421</v>
      </c>
      <c r="B136" s="50" t="s">
        <v>133</v>
      </c>
      <c r="C136" s="50"/>
      <c r="D136" s="50"/>
      <c r="E136" s="51">
        <f>E137</f>
        <v>0</v>
      </c>
      <c r="F136" t="s">
        <v>137</v>
      </c>
    </row>
    <row r="137" spans="1:6" x14ac:dyDescent="0.25">
      <c r="A137" s="52">
        <v>42123</v>
      </c>
      <c r="B137" s="53" t="s">
        <v>134</v>
      </c>
      <c r="C137" s="53"/>
      <c r="D137" s="53"/>
      <c r="E137" s="54">
        <v>0</v>
      </c>
      <c r="F137" t="s">
        <v>137</v>
      </c>
    </row>
    <row r="138" spans="1:6" x14ac:dyDescent="0.25">
      <c r="A138" s="2">
        <v>422</v>
      </c>
      <c r="B138" s="2" t="s">
        <v>108</v>
      </c>
      <c r="C138" s="2"/>
      <c r="D138" s="2"/>
      <c r="E138" s="37">
        <f>SUM(E139:E140)</f>
        <v>30000</v>
      </c>
      <c r="F138" t="s">
        <v>138</v>
      </c>
    </row>
    <row r="139" spans="1:6" x14ac:dyDescent="0.25">
      <c r="A139">
        <v>42211</v>
      </c>
      <c r="B139" t="s">
        <v>128</v>
      </c>
      <c r="E139" s="38">
        <v>25000</v>
      </c>
      <c r="F139" t="s">
        <v>138</v>
      </c>
    </row>
    <row r="140" spans="1:6" x14ac:dyDescent="0.25">
      <c r="A140">
        <v>42219</v>
      </c>
      <c r="B140" t="s">
        <v>129</v>
      </c>
      <c r="E140" s="38">
        <v>5000</v>
      </c>
      <c r="F140" t="s">
        <v>138</v>
      </c>
    </row>
    <row r="141" spans="1:6" x14ac:dyDescent="0.25">
      <c r="A141" s="12">
        <v>42262</v>
      </c>
      <c r="B141" t="s">
        <v>109</v>
      </c>
      <c r="E141" s="19">
        <v>0</v>
      </c>
    </row>
    <row r="142" spans="1:6" x14ac:dyDescent="0.25">
      <c r="A142" s="2">
        <v>426</v>
      </c>
      <c r="B142" s="48" t="s">
        <v>135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132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110</v>
      </c>
      <c r="B145" s="42"/>
      <c r="C145" s="42"/>
      <c r="D145" s="42"/>
      <c r="E145" s="43">
        <f>SUM(E147+E156+E161+E167+E211)</f>
        <v>231217.26</v>
      </c>
    </row>
    <row r="146" spans="1:6" x14ac:dyDescent="0.25">
      <c r="A146" s="62" t="s">
        <v>168</v>
      </c>
      <c r="B146" s="62"/>
      <c r="C146" s="62"/>
      <c r="D146" s="62"/>
      <c r="E146" s="70"/>
    </row>
    <row r="147" spans="1:6" x14ac:dyDescent="0.25">
      <c r="A147" s="44" t="s">
        <v>144</v>
      </c>
      <c r="B147" s="44"/>
      <c r="C147" s="44"/>
      <c r="D147" s="44"/>
      <c r="E147" s="46">
        <f>E148</f>
        <v>32000</v>
      </c>
      <c r="F147" t="s">
        <v>138</v>
      </c>
    </row>
    <row r="148" spans="1:6" x14ac:dyDescent="0.25">
      <c r="A148" s="2">
        <v>329</v>
      </c>
      <c r="B148" s="2" t="s">
        <v>111</v>
      </c>
      <c r="C148" s="2"/>
      <c r="D148" s="2"/>
      <c r="E148" s="45">
        <f>SUM(E149:E154)</f>
        <v>32000</v>
      </c>
    </row>
    <row r="149" spans="1:6" x14ac:dyDescent="0.25">
      <c r="A149" s="12">
        <v>32224</v>
      </c>
      <c r="B149" s="12" t="s">
        <v>154</v>
      </c>
      <c r="C149" s="12"/>
      <c r="D149" s="2"/>
      <c r="E149" s="45"/>
    </row>
    <row r="150" spans="1:6" x14ac:dyDescent="0.25">
      <c r="A150" s="12">
        <v>32359</v>
      </c>
      <c r="B150" s="12" t="s">
        <v>155</v>
      </c>
      <c r="C150" s="12"/>
      <c r="D150" s="2"/>
      <c r="E150" s="45"/>
    </row>
    <row r="151" spans="1:6" x14ac:dyDescent="0.25">
      <c r="A151" s="12">
        <v>32371</v>
      </c>
      <c r="B151" s="12" t="s">
        <v>176</v>
      </c>
      <c r="C151" s="12"/>
      <c r="D151" s="2"/>
      <c r="E151" s="45">
        <v>0</v>
      </c>
    </row>
    <row r="152" spans="1:6" x14ac:dyDescent="0.25">
      <c r="A152" s="12">
        <v>3239</v>
      </c>
      <c r="B152" s="12" t="s">
        <v>177</v>
      </c>
      <c r="C152" s="12"/>
      <c r="D152" s="2"/>
      <c r="E152" s="45"/>
    </row>
    <row r="153" spans="1:6" x14ac:dyDescent="0.25">
      <c r="A153" s="12">
        <v>32411</v>
      </c>
      <c r="B153" s="12" t="s">
        <v>156</v>
      </c>
      <c r="C153" s="12"/>
      <c r="D153" s="2"/>
      <c r="E153" s="45"/>
    </row>
    <row r="154" spans="1:6" x14ac:dyDescent="0.25">
      <c r="A154" s="12">
        <v>32999</v>
      </c>
      <c r="B154" s="12" t="s">
        <v>112</v>
      </c>
      <c r="C154" s="12"/>
      <c r="D154" s="12"/>
      <c r="E154" s="19">
        <v>32000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145</v>
      </c>
      <c r="B156" s="44"/>
      <c r="C156" s="44"/>
      <c r="D156" s="44"/>
      <c r="E156" s="46">
        <f>SUM(E157+E159)</f>
        <v>0</v>
      </c>
      <c r="F156" t="s">
        <v>138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0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0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E160</f>
        <v>0</v>
      </c>
    </row>
    <row r="160" spans="1:6" x14ac:dyDescent="0.25">
      <c r="A160" s="12">
        <v>3132</v>
      </c>
      <c r="B160" s="12" t="s">
        <v>148</v>
      </c>
      <c r="C160" s="12"/>
      <c r="D160" s="12"/>
      <c r="E160" s="19">
        <v>0</v>
      </c>
    </row>
    <row r="161" spans="1:6" x14ac:dyDescent="0.25">
      <c r="A161" s="44" t="s">
        <v>146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37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38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37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38">
        <v>43000</v>
      </c>
    </row>
    <row r="166" spans="1:6" x14ac:dyDescent="0.25">
      <c r="E166" s="38"/>
    </row>
    <row r="167" spans="1:6" x14ac:dyDescent="0.25">
      <c r="A167" s="44" t="s">
        <v>147</v>
      </c>
      <c r="B167" s="2"/>
      <c r="C167" s="47"/>
      <c r="D167" s="47"/>
      <c r="E167" s="46">
        <f>SUM(E169+E175+E182+E196+E198+E206)</f>
        <v>88790.37999999999</v>
      </c>
    </row>
    <row r="168" spans="1:6" x14ac:dyDescent="0.25">
      <c r="E168" s="38"/>
    </row>
    <row r="169" spans="1:6" x14ac:dyDescent="0.25">
      <c r="A169" s="2">
        <v>321</v>
      </c>
      <c r="B169" s="2" t="s">
        <v>117</v>
      </c>
      <c r="C169" s="2"/>
      <c r="D169" s="2"/>
      <c r="E169" s="37">
        <f>SUM(E170:E174)</f>
        <v>17400</v>
      </c>
    </row>
    <row r="170" spans="1:6" x14ac:dyDescent="0.25">
      <c r="A170" s="12">
        <v>3211</v>
      </c>
      <c r="B170" s="12" t="s">
        <v>119</v>
      </c>
      <c r="C170" s="12"/>
      <c r="D170" s="12"/>
      <c r="E170" s="19">
        <v>400</v>
      </c>
      <c r="F170" s="63" t="s">
        <v>185</v>
      </c>
    </row>
    <row r="171" spans="1:6" x14ac:dyDescent="0.25">
      <c r="A171">
        <v>3211</v>
      </c>
      <c r="B171" t="s">
        <v>119</v>
      </c>
      <c r="E171" s="38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38">
        <v>0</v>
      </c>
      <c r="F172" t="s">
        <v>153</v>
      </c>
    </row>
    <row r="173" spans="1:6" x14ac:dyDescent="0.25">
      <c r="A173">
        <v>3214</v>
      </c>
      <c r="B173" t="s">
        <v>169</v>
      </c>
      <c r="E173" s="38">
        <v>0</v>
      </c>
      <c r="F173" t="s">
        <v>188</v>
      </c>
    </row>
    <row r="174" spans="1:6" x14ac:dyDescent="0.25">
      <c r="A174">
        <v>3214</v>
      </c>
      <c r="B174" t="s">
        <v>169</v>
      </c>
      <c r="E174" s="38">
        <v>1000</v>
      </c>
      <c r="F174" t="s">
        <v>185</v>
      </c>
    </row>
    <row r="175" spans="1:6" x14ac:dyDescent="0.25">
      <c r="A175" s="48">
        <v>322</v>
      </c>
      <c r="B175" s="48" t="s">
        <v>157</v>
      </c>
      <c r="E175" s="49">
        <f>SUM(E176:E181)</f>
        <v>12343.27</v>
      </c>
    </row>
    <row r="176" spans="1:6" x14ac:dyDescent="0.25">
      <c r="A176" s="63">
        <v>3221</v>
      </c>
      <c r="B176" s="63" t="s">
        <v>160</v>
      </c>
      <c r="C176" s="63"/>
      <c r="D176" s="63"/>
      <c r="E176" s="71">
        <v>2500</v>
      </c>
      <c r="F176" t="s">
        <v>120</v>
      </c>
    </row>
    <row r="177" spans="1:6" x14ac:dyDescent="0.25">
      <c r="A177" s="63">
        <v>3221</v>
      </c>
      <c r="B177" s="63" t="s">
        <v>160</v>
      </c>
      <c r="C177" s="63"/>
      <c r="D177" s="63"/>
      <c r="E177" s="71">
        <v>3248.52</v>
      </c>
      <c r="F177" t="s">
        <v>186</v>
      </c>
    </row>
    <row r="178" spans="1:6" x14ac:dyDescent="0.25">
      <c r="A178" s="63">
        <v>32224</v>
      </c>
      <c r="B178" s="63" t="s">
        <v>158</v>
      </c>
      <c r="C178" s="63"/>
      <c r="D178" s="63"/>
      <c r="E178" s="71">
        <v>1000</v>
      </c>
      <c r="F178" t="s">
        <v>188</v>
      </c>
    </row>
    <row r="179" spans="1:6" x14ac:dyDescent="0.25">
      <c r="A179" s="63">
        <v>32224</v>
      </c>
      <c r="B179" s="63" t="s">
        <v>158</v>
      </c>
      <c r="C179" s="63"/>
      <c r="D179" s="63"/>
      <c r="E179" s="71">
        <v>1.06</v>
      </c>
      <c r="F179" t="s">
        <v>187</v>
      </c>
    </row>
    <row r="180" spans="1:6" x14ac:dyDescent="0.25">
      <c r="A180" s="63">
        <v>32224</v>
      </c>
      <c r="B180" s="63" t="s">
        <v>158</v>
      </c>
      <c r="C180" s="63"/>
      <c r="D180" s="63"/>
      <c r="E180" s="71">
        <v>2593.69</v>
      </c>
      <c r="F180" t="s">
        <v>185</v>
      </c>
    </row>
    <row r="181" spans="1:6" x14ac:dyDescent="0.25">
      <c r="A181">
        <v>32224</v>
      </c>
      <c r="B181" t="s">
        <v>158</v>
      </c>
      <c r="E181" s="38">
        <v>3000</v>
      </c>
      <c r="F181" t="s">
        <v>114</v>
      </c>
    </row>
    <row r="182" spans="1:6" x14ac:dyDescent="0.25">
      <c r="A182" s="2">
        <v>323</v>
      </c>
      <c r="B182" s="2" t="s">
        <v>83</v>
      </c>
      <c r="C182" s="2"/>
      <c r="D182" s="2"/>
      <c r="E182" s="37">
        <f>SUM(E183:E195)</f>
        <v>41860</v>
      </c>
    </row>
    <row r="183" spans="1:6" x14ac:dyDescent="0.25">
      <c r="A183" s="12">
        <v>3233</v>
      </c>
      <c r="B183" s="12" t="s">
        <v>171</v>
      </c>
      <c r="C183" s="12"/>
      <c r="D183" s="12"/>
      <c r="E183" s="19">
        <v>0</v>
      </c>
      <c r="F183" t="s">
        <v>170</v>
      </c>
    </row>
    <row r="184" spans="1:6" x14ac:dyDescent="0.25">
      <c r="A184">
        <v>3235</v>
      </c>
      <c r="B184" t="s">
        <v>121</v>
      </c>
      <c r="E184" s="38">
        <v>16000</v>
      </c>
      <c r="F184" t="s">
        <v>118</v>
      </c>
    </row>
    <row r="185" spans="1:6" x14ac:dyDescent="0.25">
      <c r="A185">
        <v>3235</v>
      </c>
      <c r="B185" t="s">
        <v>121</v>
      </c>
      <c r="E185" s="38">
        <v>0</v>
      </c>
      <c r="F185" t="s">
        <v>114</v>
      </c>
    </row>
    <row r="186" spans="1:6" x14ac:dyDescent="0.25">
      <c r="A186">
        <v>3235</v>
      </c>
      <c r="B186" t="s">
        <v>121</v>
      </c>
      <c r="E186" s="38">
        <v>0</v>
      </c>
      <c r="F186" t="s">
        <v>122</v>
      </c>
    </row>
    <row r="187" spans="1:6" x14ac:dyDescent="0.25">
      <c r="A187">
        <v>3237</v>
      </c>
      <c r="B187" t="s">
        <v>123</v>
      </c>
      <c r="E187" s="38">
        <v>0</v>
      </c>
      <c r="F187" t="s">
        <v>114</v>
      </c>
    </row>
    <row r="188" spans="1:6" x14ac:dyDescent="0.25">
      <c r="A188">
        <v>3237</v>
      </c>
      <c r="B188" t="s">
        <v>123</v>
      </c>
      <c r="E188" s="38">
        <v>9000</v>
      </c>
      <c r="F188" t="s">
        <v>122</v>
      </c>
    </row>
    <row r="189" spans="1:6" x14ac:dyDescent="0.25">
      <c r="A189">
        <v>3237</v>
      </c>
      <c r="B189" t="s">
        <v>123</v>
      </c>
      <c r="E189" s="38">
        <v>0</v>
      </c>
      <c r="F189" t="s">
        <v>136</v>
      </c>
    </row>
    <row r="190" spans="1:6" x14ac:dyDescent="0.25">
      <c r="A190">
        <v>3239</v>
      </c>
      <c r="B190" t="s">
        <v>124</v>
      </c>
      <c r="E190" s="38">
        <v>1500</v>
      </c>
      <c r="F190" t="s">
        <v>188</v>
      </c>
    </row>
    <row r="191" spans="1:6" x14ac:dyDescent="0.25">
      <c r="A191">
        <v>3239</v>
      </c>
      <c r="B191" t="s">
        <v>124</v>
      </c>
      <c r="E191" s="38">
        <v>2360</v>
      </c>
      <c r="F191" t="s">
        <v>185</v>
      </c>
    </row>
    <row r="192" spans="1:6" x14ac:dyDescent="0.25">
      <c r="A192">
        <v>3239</v>
      </c>
      <c r="B192" t="s">
        <v>124</v>
      </c>
      <c r="E192" s="38">
        <v>0</v>
      </c>
      <c r="F192" t="s">
        <v>118</v>
      </c>
    </row>
    <row r="193" spans="1:8" x14ac:dyDescent="0.25">
      <c r="A193">
        <v>3239</v>
      </c>
      <c r="B193" t="s">
        <v>124</v>
      </c>
      <c r="E193" s="38">
        <v>5000</v>
      </c>
      <c r="F193" t="s">
        <v>114</v>
      </c>
    </row>
    <row r="194" spans="1:8" x14ac:dyDescent="0.25">
      <c r="A194">
        <v>3239</v>
      </c>
      <c r="B194" t="s">
        <v>124</v>
      </c>
      <c r="E194" s="38">
        <v>8000</v>
      </c>
      <c r="F194" t="s">
        <v>122</v>
      </c>
    </row>
    <row r="195" spans="1:8" x14ac:dyDescent="0.25">
      <c r="A195">
        <v>3239</v>
      </c>
      <c r="B195" t="s">
        <v>124</v>
      </c>
      <c r="E195" s="38">
        <v>0</v>
      </c>
      <c r="F195" t="s">
        <v>136</v>
      </c>
    </row>
    <row r="196" spans="1:8" x14ac:dyDescent="0.25">
      <c r="A196" s="48">
        <v>324</v>
      </c>
      <c r="B196" s="48" t="s">
        <v>130</v>
      </c>
      <c r="C196" s="48"/>
      <c r="D196" s="48"/>
      <c r="E196" s="49">
        <f>SUM(E197:E197)</f>
        <v>0</v>
      </c>
      <c r="F196" s="48"/>
    </row>
    <row r="197" spans="1:8" x14ac:dyDescent="0.25">
      <c r="A197">
        <v>32411</v>
      </c>
      <c r="B197" t="s">
        <v>131</v>
      </c>
      <c r="E197" s="38">
        <v>0</v>
      </c>
      <c r="F197" t="s">
        <v>114</v>
      </c>
    </row>
    <row r="198" spans="1:8" x14ac:dyDescent="0.25">
      <c r="A198" s="2">
        <v>329</v>
      </c>
      <c r="B198" s="2" t="s">
        <v>125</v>
      </c>
      <c r="C198" s="2"/>
      <c r="D198" s="2"/>
      <c r="E198" s="37">
        <f>SUM(E199:E205)</f>
        <v>17180.129999999997</v>
      </c>
    </row>
    <row r="199" spans="1:8" x14ac:dyDescent="0.25">
      <c r="A199" s="12">
        <v>3293</v>
      </c>
      <c r="B199" s="12" t="s">
        <v>172</v>
      </c>
      <c r="C199" s="12"/>
      <c r="D199" s="12"/>
      <c r="E199" s="19">
        <v>0</v>
      </c>
      <c r="F199" t="s">
        <v>136</v>
      </c>
    </row>
    <row r="200" spans="1:8" x14ac:dyDescent="0.25">
      <c r="A200" s="12">
        <v>3294</v>
      </c>
      <c r="B200" s="12" t="s">
        <v>178</v>
      </c>
      <c r="C200" s="12"/>
      <c r="D200" s="12"/>
      <c r="E200" s="19">
        <v>100</v>
      </c>
      <c r="F200" t="s">
        <v>185</v>
      </c>
    </row>
    <row r="201" spans="1:8" x14ac:dyDescent="0.25">
      <c r="A201">
        <v>3299</v>
      </c>
      <c r="B201" t="s">
        <v>126</v>
      </c>
      <c r="E201" s="38">
        <v>0</v>
      </c>
      <c r="F201" t="s">
        <v>120</v>
      </c>
    </row>
    <row r="202" spans="1:8" x14ac:dyDescent="0.25">
      <c r="A202">
        <v>3299</v>
      </c>
      <c r="B202" t="s">
        <v>126</v>
      </c>
      <c r="E202" s="38">
        <v>0</v>
      </c>
      <c r="F202" t="s">
        <v>118</v>
      </c>
    </row>
    <row r="203" spans="1:8" x14ac:dyDescent="0.25">
      <c r="A203">
        <v>3299</v>
      </c>
      <c r="B203" t="s">
        <v>126</v>
      </c>
      <c r="E203" s="38">
        <v>15000</v>
      </c>
      <c r="F203" t="s">
        <v>114</v>
      </c>
    </row>
    <row r="204" spans="1:8" x14ac:dyDescent="0.25">
      <c r="A204">
        <v>3299</v>
      </c>
      <c r="B204" t="s">
        <v>126</v>
      </c>
      <c r="E204" s="38">
        <v>80.13</v>
      </c>
      <c r="F204" t="s">
        <v>189</v>
      </c>
    </row>
    <row r="205" spans="1:8" x14ac:dyDescent="0.25">
      <c r="A205">
        <v>3299</v>
      </c>
      <c r="B205" t="s">
        <v>126</v>
      </c>
      <c r="E205" s="38">
        <v>2000</v>
      </c>
      <c r="F205" t="s">
        <v>122</v>
      </c>
    </row>
    <row r="206" spans="1:8" x14ac:dyDescent="0.25">
      <c r="A206" s="2">
        <v>422</v>
      </c>
      <c r="B206" s="2" t="s">
        <v>108</v>
      </c>
      <c r="C206" s="2"/>
      <c r="D206" s="2"/>
      <c r="E206" s="37">
        <f>SUM(E207:E209)</f>
        <v>6.98</v>
      </c>
      <c r="F206" s="2"/>
      <c r="H206" s="2"/>
    </row>
    <row r="207" spans="1:8" x14ac:dyDescent="0.25">
      <c r="A207">
        <v>42411</v>
      </c>
      <c r="B207" t="s">
        <v>197</v>
      </c>
      <c r="E207" s="38">
        <v>6.98</v>
      </c>
      <c r="F207" t="s">
        <v>198</v>
      </c>
    </row>
    <row r="208" spans="1:8" x14ac:dyDescent="0.25">
      <c r="A208">
        <v>4221</v>
      </c>
      <c r="B208" t="s">
        <v>127</v>
      </c>
      <c r="E208" s="38">
        <v>0</v>
      </c>
      <c r="F208" t="s">
        <v>120</v>
      </c>
    </row>
    <row r="209" spans="1:6" x14ac:dyDescent="0.25">
      <c r="A209">
        <v>42273</v>
      </c>
      <c r="B209" t="s">
        <v>173</v>
      </c>
      <c r="E209" s="38">
        <v>0</v>
      </c>
      <c r="F209" t="s">
        <v>136</v>
      </c>
    </row>
    <row r="210" spans="1:6" x14ac:dyDescent="0.25">
      <c r="E210" s="38"/>
    </row>
    <row r="211" spans="1:6" x14ac:dyDescent="0.25">
      <c r="A211" s="75" t="s">
        <v>190</v>
      </c>
      <c r="B211" s="75"/>
      <c r="C211" s="75"/>
      <c r="D211" s="75"/>
      <c r="E211" s="49">
        <f>SUM(E213+E215+E217+E219)</f>
        <v>65926.880000000005</v>
      </c>
    </row>
    <row r="213" spans="1:6" x14ac:dyDescent="0.25">
      <c r="A213" s="48">
        <v>311</v>
      </c>
      <c r="B213" s="48" t="s">
        <v>191</v>
      </c>
      <c r="C213" s="48"/>
      <c r="D213" s="48"/>
      <c r="E213" s="49">
        <f>E214</f>
        <v>34375</v>
      </c>
      <c r="F213" t="s">
        <v>137</v>
      </c>
    </row>
    <row r="214" spans="1:6" x14ac:dyDescent="0.25">
      <c r="A214">
        <v>3111</v>
      </c>
      <c r="B214" t="s">
        <v>191</v>
      </c>
      <c r="E214" s="38">
        <v>34375</v>
      </c>
      <c r="F214" t="s">
        <v>137</v>
      </c>
    </row>
    <row r="215" spans="1:6" x14ac:dyDescent="0.25">
      <c r="A215" s="48">
        <v>312</v>
      </c>
      <c r="B215" s="48" t="s">
        <v>60</v>
      </c>
      <c r="C215" s="48"/>
      <c r="D215" s="48"/>
      <c r="E215" s="49">
        <f>E216</f>
        <v>3000</v>
      </c>
      <c r="F215" t="s">
        <v>138</v>
      </c>
    </row>
    <row r="216" spans="1:6" x14ac:dyDescent="0.25">
      <c r="A216">
        <v>3121</v>
      </c>
      <c r="B216" t="s">
        <v>192</v>
      </c>
      <c r="E216" s="38">
        <v>3000</v>
      </c>
      <c r="F216" t="s">
        <v>138</v>
      </c>
    </row>
    <row r="217" spans="1:6" x14ac:dyDescent="0.25">
      <c r="A217" s="48">
        <v>313</v>
      </c>
      <c r="B217" s="48" t="s">
        <v>67</v>
      </c>
      <c r="C217" s="48"/>
      <c r="D217" s="48"/>
      <c r="E217" s="49">
        <f>E218</f>
        <v>5671.88</v>
      </c>
      <c r="F217" s="48" t="s">
        <v>138</v>
      </c>
    </row>
    <row r="218" spans="1:6" x14ac:dyDescent="0.25">
      <c r="A218">
        <v>3132</v>
      </c>
      <c r="B218" t="s">
        <v>193</v>
      </c>
      <c r="E218" s="38">
        <v>5671.88</v>
      </c>
      <c r="F218" t="s">
        <v>138</v>
      </c>
    </row>
    <row r="219" spans="1:6" x14ac:dyDescent="0.25">
      <c r="A219" s="48">
        <v>321</v>
      </c>
      <c r="B219" s="48" t="s">
        <v>194</v>
      </c>
      <c r="C219" s="48"/>
      <c r="D219" s="48"/>
      <c r="E219" s="49">
        <f>E220</f>
        <v>22880</v>
      </c>
      <c r="F219" t="s">
        <v>138</v>
      </c>
    </row>
    <row r="220" spans="1:6" x14ac:dyDescent="0.25">
      <c r="A220">
        <v>3212</v>
      </c>
      <c r="B220" t="s">
        <v>195</v>
      </c>
      <c r="E220" s="38">
        <v>22880</v>
      </c>
      <c r="F220" t="s">
        <v>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8"/>
  <sheetViews>
    <sheetView topLeftCell="F199" workbookViewId="0">
      <selection activeCell="Y14" sqref="Y14"/>
    </sheetView>
  </sheetViews>
  <sheetFormatPr defaultRowHeight="15" x14ac:dyDescent="0.25"/>
  <sheetData>
    <row r="1" spans="1:33" x14ac:dyDescent="0.25">
      <c r="A1" s="48" t="s">
        <v>196</v>
      </c>
      <c r="B1" s="48"/>
      <c r="C1" s="48"/>
      <c r="J1" s="48" t="s">
        <v>199</v>
      </c>
      <c r="K1" s="48"/>
      <c r="L1" s="48"/>
      <c r="R1" s="48" t="s">
        <v>207</v>
      </c>
      <c r="S1" s="48"/>
      <c r="T1" s="48"/>
      <c r="Z1" s="48" t="s">
        <v>213</v>
      </c>
      <c r="AA1" s="48"/>
      <c r="AB1" s="48"/>
    </row>
    <row r="3" spans="1:33" x14ac:dyDescent="0.25">
      <c r="A3" t="s">
        <v>164</v>
      </c>
      <c r="E3" s="65"/>
      <c r="F3" s="64"/>
      <c r="J3" t="s">
        <v>164</v>
      </c>
      <c r="N3" s="65"/>
      <c r="O3" s="64"/>
      <c r="R3" t="s">
        <v>164</v>
      </c>
      <c r="V3" s="65"/>
      <c r="W3" s="64"/>
      <c r="Z3" t="s">
        <v>164</v>
      </c>
      <c r="AD3" s="65"/>
      <c r="AE3" s="64"/>
    </row>
    <row r="4" spans="1:33" x14ac:dyDescent="0.25">
      <c r="A4" s="68" t="s">
        <v>163</v>
      </c>
      <c r="B4" s="1"/>
      <c r="C4" s="1"/>
      <c r="D4" s="2"/>
      <c r="E4" s="3"/>
      <c r="J4" s="68" t="s">
        <v>163</v>
      </c>
      <c r="K4" s="1"/>
      <c r="L4" s="1"/>
      <c r="M4" s="2"/>
      <c r="N4" s="3"/>
      <c r="R4" s="68" t="s">
        <v>163</v>
      </c>
      <c r="S4" s="1"/>
      <c r="T4" s="1"/>
      <c r="U4" s="2"/>
      <c r="V4" s="3"/>
      <c r="Z4" s="68" t="s">
        <v>163</v>
      </c>
      <c r="AA4" s="1"/>
      <c r="AB4" s="1"/>
      <c r="AC4" s="2"/>
      <c r="AD4" s="3"/>
    </row>
    <row r="5" spans="1:33" x14ac:dyDescent="0.25">
      <c r="A5" s="68" t="s">
        <v>174</v>
      </c>
      <c r="B5" s="1"/>
      <c r="C5" s="1"/>
      <c r="D5" s="2"/>
      <c r="E5" s="3"/>
      <c r="J5" s="68" t="s">
        <v>174</v>
      </c>
      <c r="K5" s="1"/>
      <c r="L5" s="1"/>
      <c r="M5" s="2"/>
      <c r="N5" s="3"/>
      <c r="R5" s="68" t="s">
        <v>174</v>
      </c>
      <c r="S5" s="1"/>
      <c r="T5" s="1"/>
      <c r="U5" s="2"/>
      <c r="V5" s="3"/>
      <c r="Z5" s="68" t="s">
        <v>174</v>
      </c>
      <c r="AA5" s="1"/>
      <c r="AB5" s="1"/>
      <c r="AC5" s="2"/>
      <c r="AD5" s="3"/>
    </row>
    <row r="6" spans="1:33" x14ac:dyDescent="0.25">
      <c r="A6" s="68" t="s">
        <v>165</v>
      </c>
      <c r="B6" s="1"/>
      <c r="C6" s="1"/>
      <c r="D6" s="2"/>
      <c r="E6" s="3"/>
      <c r="J6" s="68" t="s">
        <v>165</v>
      </c>
      <c r="K6" s="1"/>
      <c r="L6" s="1"/>
      <c r="M6" s="2"/>
      <c r="N6" s="3"/>
      <c r="R6" s="68" t="s">
        <v>165</v>
      </c>
      <c r="S6" s="1"/>
      <c r="T6" s="1"/>
      <c r="U6" s="2"/>
      <c r="V6" s="3"/>
      <c r="Z6" s="68" t="s">
        <v>165</v>
      </c>
      <c r="AA6" s="1"/>
      <c r="AB6" s="1"/>
      <c r="AC6" s="2"/>
      <c r="AD6" s="3"/>
    </row>
    <row r="7" spans="1:33" x14ac:dyDescent="0.25">
      <c r="A7" s="68" t="s">
        <v>168</v>
      </c>
      <c r="B7" s="1"/>
      <c r="C7" s="1"/>
      <c r="D7" s="2"/>
      <c r="E7" s="3"/>
      <c r="J7" s="68" t="s">
        <v>168</v>
      </c>
      <c r="K7" s="1"/>
      <c r="L7" s="1"/>
      <c r="M7" s="2"/>
      <c r="N7" s="3"/>
      <c r="R7" s="68" t="s">
        <v>168</v>
      </c>
      <c r="S7" s="1"/>
      <c r="T7" s="1"/>
      <c r="U7" s="2"/>
      <c r="V7" s="3"/>
      <c r="Z7" s="68" t="s">
        <v>168</v>
      </c>
      <c r="AA7" s="1"/>
      <c r="AB7" s="1"/>
      <c r="AC7" s="2"/>
      <c r="AD7" s="3"/>
    </row>
    <row r="8" spans="1:33" x14ac:dyDescent="0.25">
      <c r="A8" s="68"/>
      <c r="B8" s="1"/>
      <c r="C8" s="1"/>
      <c r="D8" s="2"/>
      <c r="E8" s="3" t="s">
        <v>179</v>
      </c>
      <c r="F8" t="s">
        <v>161</v>
      </c>
      <c r="J8" s="68"/>
      <c r="K8" s="1"/>
      <c r="L8" s="1"/>
      <c r="M8" s="2"/>
      <c r="N8" s="3" t="s">
        <v>179</v>
      </c>
      <c r="O8" t="s">
        <v>161</v>
      </c>
      <c r="R8" s="68"/>
      <c r="S8" s="1"/>
      <c r="T8" s="1"/>
      <c r="U8" s="2"/>
      <c r="V8" s="3" t="s">
        <v>179</v>
      </c>
      <c r="W8" t="s">
        <v>161</v>
      </c>
      <c r="Z8" s="68"/>
      <c r="AA8" s="1"/>
      <c r="AB8" s="1"/>
      <c r="AC8" s="2"/>
      <c r="AD8" s="3" t="s">
        <v>179</v>
      </c>
      <c r="AE8" t="s">
        <v>161</v>
      </c>
    </row>
    <row r="9" spans="1:33" x14ac:dyDescent="0.25">
      <c r="A9" s="4">
        <v>6</v>
      </c>
      <c r="B9" s="4" t="s">
        <v>0</v>
      </c>
      <c r="C9" s="4"/>
      <c r="D9" s="5"/>
      <c r="E9" s="76">
        <f>SUM(E11+E18+E20+E24+E27+E32+E75)</f>
        <v>4714928.51</v>
      </c>
      <c r="F9" s="7"/>
      <c r="G9" s="8"/>
      <c r="H9" s="7"/>
      <c r="J9" s="4">
        <v>6</v>
      </c>
      <c r="K9" s="4" t="s">
        <v>0</v>
      </c>
      <c r="L9" s="4"/>
      <c r="M9" s="5"/>
      <c r="N9" s="76">
        <f>SUM(N11+N18+N20+N24+N27+N32+N75-N76)</f>
        <v>4725211.13</v>
      </c>
      <c r="O9" s="7"/>
      <c r="P9" s="8"/>
      <c r="Q9" s="7"/>
      <c r="R9" s="4">
        <v>6</v>
      </c>
      <c r="S9" s="4" t="s">
        <v>0</v>
      </c>
      <c r="T9" s="4"/>
      <c r="U9" s="5"/>
      <c r="V9" s="76">
        <f>SUM(V11+V18+V20+V24+V27+V32+V75-V76)</f>
        <v>5279038.63</v>
      </c>
      <c r="W9" s="7"/>
      <c r="X9" s="8"/>
      <c r="Y9" s="7"/>
      <c r="Z9" s="4">
        <v>6</v>
      </c>
      <c r="AA9" s="4" t="s">
        <v>0</v>
      </c>
      <c r="AB9" s="4"/>
      <c r="AC9" s="5"/>
      <c r="AD9" s="76">
        <f>SUM(AD11+AD18+AD20+AD24+AD27+AD32+AD75-AD76)</f>
        <v>5335334.0900000008</v>
      </c>
      <c r="AE9" s="7"/>
      <c r="AF9" s="8"/>
      <c r="AG9" s="7"/>
    </row>
    <row r="10" spans="1:33" x14ac:dyDescent="0.25">
      <c r="A10" s="9"/>
      <c r="B10" s="9"/>
      <c r="C10" s="9"/>
      <c r="D10" s="10"/>
      <c r="E10" s="77"/>
      <c r="F10" s="12"/>
      <c r="H10" s="12"/>
      <c r="J10" s="9"/>
      <c r="K10" s="9"/>
      <c r="L10" s="9"/>
      <c r="M10" s="10"/>
      <c r="N10" s="77"/>
      <c r="O10" s="12"/>
      <c r="Q10" s="12"/>
      <c r="R10" s="9"/>
      <c r="S10" s="9"/>
      <c r="T10" s="9"/>
      <c r="U10" s="10"/>
      <c r="V10" s="77"/>
      <c r="W10" s="12"/>
      <c r="Y10" s="12"/>
      <c r="Z10" s="9"/>
      <c r="AA10" s="9"/>
      <c r="AB10" s="9"/>
      <c r="AC10" s="10"/>
      <c r="AD10" s="77"/>
      <c r="AE10" s="12"/>
      <c r="AG10" s="12"/>
    </row>
    <row r="11" spans="1:33" x14ac:dyDescent="0.25">
      <c r="A11" s="9">
        <v>636</v>
      </c>
      <c r="B11" s="9" t="s">
        <v>1</v>
      </c>
      <c r="C11" s="9"/>
      <c r="D11" s="10"/>
      <c r="E11" s="77">
        <f>SUM(E12:E17)</f>
        <v>4143099.01</v>
      </c>
      <c r="F11" s="12"/>
      <c r="H11" s="12"/>
      <c r="J11" s="9">
        <v>636</v>
      </c>
      <c r="K11" s="9" t="s">
        <v>1</v>
      </c>
      <c r="L11" s="9"/>
      <c r="M11" s="10"/>
      <c r="N11" s="77">
        <f>SUM(N12:N17)</f>
        <v>4144499.01</v>
      </c>
      <c r="O11" s="12"/>
      <c r="Q11" s="12"/>
      <c r="R11" s="9">
        <v>636</v>
      </c>
      <c r="S11" s="9" t="s">
        <v>1</v>
      </c>
      <c r="T11" s="9"/>
      <c r="U11" s="10"/>
      <c r="V11" s="77">
        <f>SUM(V12:V17)</f>
        <v>4144499.01</v>
      </c>
      <c r="W11" s="12"/>
      <c r="Y11" s="12"/>
      <c r="Z11" s="9">
        <v>636</v>
      </c>
      <c r="AA11" s="9" t="s">
        <v>1</v>
      </c>
      <c r="AB11" s="9"/>
      <c r="AC11" s="10"/>
      <c r="AD11" s="77">
        <f>SUM(AD12:AD17)</f>
        <v>4185661.51</v>
      </c>
      <c r="AE11" s="12"/>
      <c r="AG11" s="12"/>
    </row>
    <row r="12" spans="1:33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  <c r="J12" s="7">
        <v>63613</v>
      </c>
      <c r="K12" s="7" t="s">
        <v>139</v>
      </c>
      <c r="L12" s="13"/>
      <c r="M12" s="14"/>
      <c r="N12" s="78">
        <v>67500</v>
      </c>
      <c r="O12" s="12" t="s">
        <v>114</v>
      </c>
      <c r="Q12" s="12"/>
      <c r="R12" s="7">
        <v>63613</v>
      </c>
      <c r="S12" s="7" t="s">
        <v>139</v>
      </c>
      <c r="T12" s="13"/>
      <c r="U12" s="14"/>
      <c r="V12" s="78">
        <v>67500</v>
      </c>
      <c r="W12" s="12" t="s">
        <v>114</v>
      </c>
      <c r="Y12" s="12"/>
      <c r="Z12" s="7">
        <v>63613</v>
      </c>
      <c r="AA12" s="7" t="s">
        <v>139</v>
      </c>
      <c r="AB12" s="13"/>
      <c r="AC12" s="14"/>
      <c r="AD12" s="78">
        <v>68500</v>
      </c>
      <c r="AE12" s="12" t="s">
        <v>114</v>
      </c>
      <c r="AG12" s="12"/>
    </row>
    <row r="13" spans="1:33" x14ac:dyDescent="0.25">
      <c r="A13" s="7">
        <v>63612</v>
      </c>
      <c r="B13" s="7" t="s">
        <v>200</v>
      </c>
      <c r="C13" s="13"/>
      <c r="D13" s="14"/>
      <c r="E13" s="78">
        <v>0</v>
      </c>
      <c r="F13" s="12" t="s">
        <v>136</v>
      </c>
      <c r="H13" s="12"/>
      <c r="J13" s="7">
        <v>63612</v>
      </c>
      <c r="K13" s="7" t="s">
        <v>201</v>
      </c>
      <c r="L13" s="13"/>
      <c r="M13" s="14"/>
      <c r="N13" s="78">
        <v>1400</v>
      </c>
      <c r="O13" s="12" t="s">
        <v>136</v>
      </c>
      <c r="Q13" s="12"/>
      <c r="R13" s="7">
        <v>63612</v>
      </c>
      <c r="S13" s="7" t="s">
        <v>201</v>
      </c>
      <c r="T13" s="13"/>
      <c r="U13" s="14"/>
      <c r="V13" s="78">
        <v>1400</v>
      </c>
      <c r="W13" s="12" t="s">
        <v>136</v>
      </c>
      <c r="Y13" s="12"/>
      <c r="Z13" s="7">
        <v>63612</v>
      </c>
      <c r="AA13" s="7" t="s">
        <v>201</v>
      </c>
      <c r="AB13" s="13"/>
      <c r="AC13" s="14"/>
      <c r="AD13" s="78">
        <v>1400</v>
      </c>
      <c r="AE13" s="12" t="s">
        <v>136</v>
      </c>
      <c r="AG13" s="12"/>
    </row>
    <row r="14" spans="1:33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  <c r="J14" s="7">
        <v>63612</v>
      </c>
      <c r="K14" s="7" t="s">
        <v>151</v>
      </c>
      <c r="L14" s="13"/>
      <c r="M14" s="14"/>
      <c r="N14" s="78">
        <v>3931232.86</v>
      </c>
      <c r="O14" s="12" t="s">
        <v>136</v>
      </c>
      <c r="Q14" s="12"/>
      <c r="R14" s="7">
        <v>63612</v>
      </c>
      <c r="S14" s="7" t="s">
        <v>151</v>
      </c>
      <c r="T14" s="13"/>
      <c r="U14" s="14"/>
      <c r="V14" s="78">
        <v>3931232.86</v>
      </c>
      <c r="W14" s="12" t="s">
        <v>136</v>
      </c>
      <c r="Y14" s="12"/>
      <c r="Z14" s="7">
        <v>63612</v>
      </c>
      <c r="AA14" s="7" t="s">
        <v>151</v>
      </c>
      <c r="AB14" s="13"/>
      <c r="AC14" s="14"/>
      <c r="AD14" s="78">
        <v>3971232.86</v>
      </c>
      <c r="AE14" s="12" t="s">
        <v>136</v>
      </c>
      <c r="AG14" s="12"/>
    </row>
    <row r="15" spans="1:33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  <c r="J15" s="12">
        <v>636122</v>
      </c>
      <c r="K15" s="12" t="s">
        <v>150</v>
      </c>
      <c r="L15" s="2"/>
      <c r="M15" s="16"/>
      <c r="N15" s="78">
        <v>133366.15</v>
      </c>
      <c r="O15" s="12" t="s">
        <v>136</v>
      </c>
      <c r="Q15" s="50"/>
      <c r="R15" s="12">
        <v>636122</v>
      </c>
      <c r="S15" s="12" t="s">
        <v>150</v>
      </c>
      <c r="T15" s="2"/>
      <c r="U15" s="16"/>
      <c r="V15" s="78">
        <v>133366.15</v>
      </c>
      <c r="W15" s="12" t="s">
        <v>136</v>
      </c>
      <c r="Y15" s="50"/>
      <c r="Z15" s="12">
        <v>636122</v>
      </c>
      <c r="AA15" s="12" t="s">
        <v>150</v>
      </c>
      <c r="AB15" s="2"/>
      <c r="AC15" s="16"/>
      <c r="AD15" s="78">
        <v>133366.15</v>
      </c>
      <c r="AE15" s="12" t="s">
        <v>136</v>
      </c>
      <c r="AG15" s="50"/>
    </row>
    <row r="16" spans="1:33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  <c r="J16" s="12">
        <v>636121</v>
      </c>
      <c r="K16" s="12" t="s">
        <v>149</v>
      </c>
      <c r="L16" s="2"/>
      <c r="M16" s="16"/>
      <c r="N16" s="78">
        <v>11000</v>
      </c>
      <c r="O16" s="12" t="s">
        <v>136</v>
      </c>
      <c r="Q16" s="50"/>
      <c r="R16" s="12">
        <v>636121</v>
      </c>
      <c r="S16" s="12" t="s">
        <v>149</v>
      </c>
      <c r="T16" s="2"/>
      <c r="U16" s="16"/>
      <c r="V16" s="78">
        <v>11000</v>
      </c>
      <c r="W16" s="12" t="s">
        <v>136</v>
      </c>
      <c r="Y16" s="50"/>
      <c r="Z16" s="12">
        <v>636121</v>
      </c>
      <c r="AA16" s="12" t="s">
        <v>149</v>
      </c>
      <c r="AB16" s="2"/>
      <c r="AC16" s="16"/>
      <c r="AD16" s="78">
        <v>11162.5</v>
      </c>
      <c r="AE16" s="12" t="s">
        <v>136</v>
      </c>
      <c r="AG16" s="50"/>
    </row>
    <row r="17" spans="1:33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  <c r="J17" s="12">
        <v>63623</v>
      </c>
      <c r="K17" s="12" t="s">
        <v>2</v>
      </c>
      <c r="L17" s="12"/>
      <c r="M17" s="17"/>
      <c r="N17" s="79">
        <v>0</v>
      </c>
      <c r="O17" s="12" t="s">
        <v>114</v>
      </c>
      <c r="Q17" s="12"/>
      <c r="R17" s="12">
        <v>63623</v>
      </c>
      <c r="S17" s="12" t="s">
        <v>2</v>
      </c>
      <c r="T17" s="12"/>
      <c r="U17" s="17"/>
      <c r="V17" s="79">
        <v>0</v>
      </c>
      <c r="W17" s="12" t="s">
        <v>114</v>
      </c>
      <c r="Y17" s="12"/>
      <c r="Z17" s="12">
        <v>63623</v>
      </c>
      <c r="AA17" s="12" t="s">
        <v>2</v>
      </c>
      <c r="AB17" s="12"/>
      <c r="AC17" s="17"/>
      <c r="AD17" s="79">
        <v>0</v>
      </c>
      <c r="AE17" s="12" t="s">
        <v>114</v>
      </c>
      <c r="AG17" s="12"/>
    </row>
    <row r="18" spans="1:33" x14ac:dyDescent="0.25">
      <c r="A18" s="56">
        <v>671</v>
      </c>
      <c r="B18" s="56" t="s">
        <v>180</v>
      </c>
      <c r="C18" s="56"/>
      <c r="D18" s="57"/>
      <c r="E18" s="80">
        <f>E19</f>
        <v>34375</v>
      </c>
      <c r="F18" s="56"/>
      <c r="G18" s="52"/>
      <c r="H18" s="53"/>
      <c r="J18" s="56">
        <v>671</v>
      </c>
      <c r="K18" s="56" t="s">
        <v>180</v>
      </c>
      <c r="L18" s="56"/>
      <c r="M18" s="57"/>
      <c r="N18" s="80">
        <f>N19</f>
        <v>37968.75</v>
      </c>
      <c r="O18" s="56"/>
      <c r="P18" s="52"/>
      <c r="Q18" s="53"/>
      <c r="R18" s="56">
        <v>671</v>
      </c>
      <c r="S18" s="56" t="s">
        <v>180</v>
      </c>
      <c r="T18" s="56"/>
      <c r="U18" s="57"/>
      <c r="V18" s="80">
        <f>V19</f>
        <v>37968.75</v>
      </c>
      <c r="W18" s="56"/>
      <c r="X18" s="52"/>
      <c r="Y18" s="53"/>
      <c r="Z18" s="56">
        <v>671</v>
      </c>
      <c r="AA18" s="56" t="s">
        <v>180</v>
      </c>
      <c r="AB18" s="56"/>
      <c r="AC18" s="57"/>
      <c r="AD18" s="80">
        <f>AD19</f>
        <v>37968.75</v>
      </c>
      <c r="AE18" s="56"/>
      <c r="AF18" s="52"/>
      <c r="AG18" s="53"/>
    </row>
    <row r="19" spans="1:33" x14ac:dyDescent="0.25">
      <c r="A19" s="12">
        <v>67111</v>
      </c>
      <c r="B19" s="12" t="s">
        <v>181</v>
      </c>
      <c r="C19" s="12"/>
      <c r="D19" s="17"/>
      <c r="E19" s="79">
        <v>34375</v>
      </c>
      <c r="F19" s="12" t="s">
        <v>137</v>
      </c>
      <c r="H19" s="12"/>
      <c r="J19" s="12">
        <v>67111</v>
      </c>
      <c r="K19" s="12" t="s">
        <v>181</v>
      </c>
      <c r="L19" s="12"/>
      <c r="M19" s="17"/>
      <c r="N19" s="79">
        <v>37968.75</v>
      </c>
      <c r="O19" s="12" t="s">
        <v>137</v>
      </c>
      <c r="P19">
        <v>3593.75</v>
      </c>
      <c r="Q19" s="12"/>
      <c r="R19" s="12">
        <v>67111</v>
      </c>
      <c r="S19" s="12" t="s">
        <v>181</v>
      </c>
      <c r="T19" s="12"/>
      <c r="U19" s="17"/>
      <c r="V19" s="79">
        <v>37968.75</v>
      </c>
      <c r="W19" s="12" t="s">
        <v>137</v>
      </c>
      <c r="X19">
        <v>3593.75</v>
      </c>
      <c r="Y19" s="12"/>
      <c r="Z19" s="12">
        <v>67111</v>
      </c>
      <c r="AA19" s="12" t="s">
        <v>181</v>
      </c>
      <c r="AB19" s="12"/>
      <c r="AC19" s="17"/>
      <c r="AD19" s="79">
        <v>37968.75</v>
      </c>
      <c r="AE19" s="12" t="s">
        <v>137</v>
      </c>
      <c r="AF19">
        <v>3593.75</v>
      </c>
      <c r="AG19" s="12"/>
    </row>
    <row r="20" spans="1:33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  <c r="J20" s="9">
        <v>652</v>
      </c>
      <c r="K20" s="9" t="s">
        <v>3</v>
      </c>
      <c r="L20" s="9"/>
      <c r="M20" s="9"/>
      <c r="N20" s="81">
        <f>SUM(N21:N23)</f>
        <v>16000</v>
      </c>
      <c r="O20" s="12"/>
      <c r="Q20" s="12"/>
      <c r="R20" s="9">
        <v>652</v>
      </c>
      <c r="S20" s="9" t="s">
        <v>3</v>
      </c>
      <c r="T20" s="9"/>
      <c r="U20" s="9"/>
      <c r="V20" s="81">
        <f>SUM(V21:V23)</f>
        <v>16000</v>
      </c>
      <c r="W20" s="12"/>
      <c r="Y20" s="12"/>
      <c r="Z20" s="9">
        <v>652</v>
      </c>
      <c r="AA20" s="9" t="s">
        <v>3</v>
      </c>
      <c r="AB20" s="9"/>
      <c r="AC20" s="9"/>
      <c r="AD20" s="81">
        <f>SUM(AD21:AD23)</f>
        <v>16000</v>
      </c>
      <c r="AE20" s="12"/>
      <c r="AG20" s="12"/>
    </row>
    <row r="21" spans="1:33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  <c r="J21" s="12">
        <v>65264</v>
      </c>
      <c r="K21" s="12" t="s">
        <v>4</v>
      </c>
      <c r="L21" s="12"/>
      <c r="M21" s="12"/>
      <c r="N21" s="82">
        <v>16000</v>
      </c>
      <c r="O21" s="12" t="s">
        <v>118</v>
      </c>
      <c r="Q21" s="12"/>
      <c r="R21" s="12">
        <v>65264</v>
      </c>
      <c r="S21" s="12" t="s">
        <v>4</v>
      </c>
      <c r="T21" s="12"/>
      <c r="U21" s="12"/>
      <c r="V21" s="82">
        <v>16000</v>
      </c>
      <c r="W21" s="12" t="s">
        <v>118</v>
      </c>
      <c r="Y21" s="12"/>
      <c r="Z21" s="12">
        <v>65264</v>
      </c>
      <c r="AA21" s="12" t="s">
        <v>4</v>
      </c>
      <c r="AB21" s="12"/>
      <c r="AC21" s="12"/>
      <c r="AD21" s="82">
        <v>16000</v>
      </c>
      <c r="AE21" s="12" t="s">
        <v>118</v>
      </c>
      <c r="AG21" s="12"/>
    </row>
    <row r="22" spans="1:33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  <c r="J22" s="12">
        <v>65267</v>
      </c>
      <c r="K22" s="12" t="s">
        <v>5</v>
      </c>
      <c r="L22" s="12"/>
      <c r="M22" s="12"/>
      <c r="N22" s="82">
        <v>0</v>
      </c>
      <c r="O22" s="12"/>
      <c r="Q22" s="12"/>
      <c r="R22" s="12">
        <v>65267</v>
      </c>
      <c r="S22" s="12" t="s">
        <v>5</v>
      </c>
      <c r="T22" s="12"/>
      <c r="U22" s="12"/>
      <c r="V22" s="82">
        <v>0</v>
      </c>
      <c r="W22" s="12"/>
      <c r="Y22" s="12"/>
      <c r="Z22" s="12">
        <v>65267</v>
      </c>
      <c r="AA22" s="12" t="s">
        <v>5</v>
      </c>
      <c r="AB22" s="12"/>
      <c r="AC22" s="12"/>
      <c r="AD22" s="82">
        <v>0</v>
      </c>
      <c r="AE22" s="12"/>
      <c r="AG22" s="12"/>
    </row>
    <row r="23" spans="1:33" x14ac:dyDescent="0.25">
      <c r="A23" s="12">
        <v>65281</v>
      </c>
      <c r="B23" s="12" t="s">
        <v>141</v>
      </c>
      <c r="C23" s="12"/>
      <c r="D23" s="12"/>
      <c r="E23" s="82"/>
      <c r="F23" s="12"/>
      <c r="H23" s="12"/>
      <c r="J23" s="12">
        <v>65281</v>
      </c>
      <c r="K23" s="12" t="s">
        <v>141</v>
      </c>
      <c r="L23" s="12"/>
      <c r="M23" s="12"/>
      <c r="N23" s="82"/>
      <c r="O23" s="12"/>
      <c r="Q23" s="12"/>
      <c r="R23" s="12">
        <v>65281</v>
      </c>
      <c r="S23" s="12" t="s">
        <v>141</v>
      </c>
      <c r="T23" s="12"/>
      <c r="U23" s="12"/>
      <c r="V23" s="82"/>
      <c r="W23" s="12"/>
      <c r="Y23" s="12"/>
      <c r="Z23" s="12">
        <v>65281</v>
      </c>
      <c r="AA23" s="12" t="s">
        <v>141</v>
      </c>
      <c r="AB23" s="12"/>
      <c r="AC23" s="12"/>
      <c r="AD23" s="82"/>
      <c r="AE23" s="12"/>
      <c r="AG23" s="12"/>
    </row>
    <row r="24" spans="1:33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  <c r="J24" s="9">
        <v>661</v>
      </c>
      <c r="K24" s="9" t="s">
        <v>6</v>
      </c>
      <c r="L24" s="9"/>
      <c r="M24" s="20"/>
      <c r="N24" s="83">
        <f>SUM(N25+N26)</f>
        <v>5000</v>
      </c>
      <c r="O24" s="12"/>
      <c r="Q24" s="12"/>
      <c r="R24" s="9">
        <v>661</v>
      </c>
      <c r="S24" s="9" t="s">
        <v>6</v>
      </c>
      <c r="T24" s="9"/>
      <c r="U24" s="20"/>
      <c r="V24" s="83">
        <f>SUM(V25+V26)</f>
        <v>5000</v>
      </c>
      <c r="W24" s="12"/>
      <c r="Y24" s="12"/>
      <c r="Z24" s="9">
        <v>661</v>
      </c>
      <c r="AA24" s="9" t="s">
        <v>6</v>
      </c>
      <c r="AB24" s="9"/>
      <c r="AC24" s="20"/>
      <c r="AD24" s="83">
        <f>SUM(AD25+AD26)</f>
        <v>5000</v>
      </c>
      <c r="AE24" s="12"/>
      <c r="AG24" s="12"/>
    </row>
    <row r="25" spans="1:33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  <c r="J25" s="66">
        <v>66141</v>
      </c>
      <c r="K25" s="66" t="s">
        <v>162</v>
      </c>
      <c r="L25" s="66"/>
      <c r="M25" s="66"/>
      <c r="N25" s="84">
        <v>2500</v>
      </c>
      <c r="O25" s="12" t="s">
        <v>120</v>
      </c>
      <c r="Q25" s="12"/>
      <c r="R25" s="66">
        <v>66141</v>
      </c>
      <c r="S25" s="66" t="s">
        <v>162</v>
      </c>
      <c r="T25" s="66"/>
      <c r="U25" s="66"/>
      <c r="V25" s="84">
        <v>2500</v>
      </c>
      <c r="W25" s="12" t="s">
        <v>120</v>
      </c>
      <c r="Y25" s="12"/>
      <c r="Z25" s="66">
        <v>66141</v>
      </c>
      <c r="AA25" s="66" t="s">
        <v>162</v>
      </c>
      <c r="AB25" s="66"/>
      <c r="AC25" s="66"/>
      <c r="AD25" s="84">
        <v>2500</v>
      </c>
      <c r="AE25" s="12" t="s">
        <v>120</v>
      </c>
      <c r="AG25" s="12"/>
    </row>
    <row r="26" spans="1:33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  <c r="J26" s="12">
        <v>66151</v>
      </c>
      <c r="K26" s="12" t="s">
        <v>6</v>
      </c>
      <c r="L26" s="12"/>
      <c r="M26" s="12"/>
      <c r="N26" s="85">
        <v>2500</v>
      </c>
      <c r="O26" s="12" t="s">
        <v>120</v>
      </c>
      <c r="Q26" s="12"/>
      <c r="R26" s="12">
        <v>66151</v>
      </c>
      <c r="S26" s="12" t="s">
        <v>6</v>
      </c>
      <c r="T26" s="12"/>
      <c r="U26" s="12"/>
      <c r="V26" s="85">
        <v>2500</v>
      </c>
      <c r="W26" s="12" t="s">
        <v>120</v>
      </c>
      <c r="Y26" s="12"/>
      <c r="Z26" s="12">
        <v>66151</v>
      </c>
      <c r="AA26" s="12" t="s">
        <v>6</v>
      </c>
      <c r="AB26" s="12"/>
      <c r="AC26" s="12"/>
      <c r="AD26" s="85">
        <v>2500</v>
      </c>
      <c r="AE26" s="12" t="s">
        <v>120</v>
      </c>
      <c r="AG26" s="12"/>
    </row>
    <row r="27" spans="1:33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  <c r="J27" s="9">
        <v>663</v>
      </c>
      <c r="K27" s="9" t="s">
        <v>7</v>
      </c>
      <c r="L27" s="20"/>
      <c r="M27" s="20"/>
      <c r="N27" s="86">
        <f>SUM(N28:N31)</f>
        <v>35000</v>
      </c>
      <c r="O27" s="12"/>
      <c r="Q27" s="12"/>
      <c r="R27" s="9">
        <v>663</v>
      </c>
      <c r="S27" s="9" t="s">
        <v>7</v>
      </c>
      <c r="T27" s="20"/>
      <c r="U27" s="20"/>
      <c r="V27" s="86">
        <f>SUM(V28:V31)</f>
        <v>35000</v>
      </c>
      <c r="W27" s="12"/>
      <c r="Y27" s="12"/>
      <c r="Z27" s="9">
        <v>663</v>
      </c>
      <c r="AA27" s="9" t="s">
        <v>7</v>
      </c>
      <c r="AB27" s="20"/>
      <c r="AC27" s="20"/>
      <c r="AD27" s="86">
        <f>SUM(AD28:AD31)</f>
        <v>39980</v>
      </c>
      <c r="AE27" s="12"/>
      <c r="AG27" s="12"/>
    </row>
    <row r="28" spans="1:33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  <c r="J28" s="7">
        <v>66311</v>
      </c>
      <c r="K28" s="7" t="s">
        <v>8</v>
      </c>
      <c r="L28" s="7"/>
      <c r="M28" s="7"/>
      <c r="N28" s="87">
        <v>0</v>
      </c>
      <c r="O28" s="12" t="s">
        <v>122</v>
      </c>
      <c r="Q28" s="12"/>
      <c r="R28" s="7">
        <v>66311</v>
      </c>
      <c r="S28" s="7" t="s">
        <v>8</v>
      </c>
      <c r="T28" s="7"/>
      <c r="U28" s="7"/>
      <c r="V28" s="87">
        <v>0</v>
      </c>
      <c r="W28" s="12" t="s">
        <v>122</v>
      </c>
      <c r="Y28" s="12"/>
      <c r="Z28" s="7">
        <v>66311</v>
      </c>
      <c r="AA28" s="7" t="s">
        <v>8</v>
      </c>
      <c r="AB28" s="7"/>
      <c r="AC28" s="7"/>
      <c r="AD28" s="87">
        <v>3600</v>
      </c>
      <c r="AE28" s="12" t="s">
        <v>122</v>
      </c>
      <c r="AG28" s="12"/>
    </row>
    <row r="29" spans="1:33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  <c r="J29" s="7">
        <v>63612</v>
      </c>
      <c r="K29" s="7" t="s">
        <v>175</v>
      </c>
      <c r="L29" s="7"/>
      <c r="M29" s="7"/>
      <c r="N29" s="87">
        <v>15000</v>
      </c>
      <c r="O29" s="12" t="s">
        <v>122</v>
      </c>
      <c r="Q29" s="12"/>
      <c r="R29" s="7">
        <v>63612</v>
      </c>
      <c r="S29" s="7" t="s">
        <v>175</v>
      </c>
      <c r="T29" s="7"/>
      <c r="U29" s="7"/>
      <c r="V29" s="87">
        <v>15000</v>
      </c>
      <c r="W29" s="12" t="s">
        <v>122</v>
      </c>
      <c r="Y29" s="12"/>
      <c r="Z29" s="7">
        <v>63612</v>
      </c>
      <c r="AA29" s="7" t="s">
        <v>175</v>
      </c>
      <c r="AB29" s="7"/>
      <c r="AC29" s="7"/>
      <c r="AD29" s="87">
        <v>15000</v>
      </c>
      <c r="AE29" s="12" t="s">
        <v>122</v>
      </c>
      <c r="AG29" s="12"/>
    </row>
    <row r="30" spans="1:33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  <c r="J30" s="7">
        <v>66313</v>
      </c>
      <c r="K30" s="7" t="s">
        <v>9</v>
      </c>
      <c r="L30" s="7"/>
      <c r="M30" s="7"/>
      <c r="N30" s="87">
        <v>20000</v>
      </c>
      <c r="O30" s="12" t="s">
        <v>122</v>
      </c>
      <c r="Q30" s="12"/>
      <c r="R30" s="7">
        <v>66313</v>
      </c>
      <c r="S30" s="7" t="s">
        <v>9</v>
      </c>
      <c r="T30" s="7"/>
      <c r="U30" s="7"/>
      <c r="V30" s="87">
        <v>20000</v>
      </c>
      <c r="W30" s="12" t="s">
        <v>122</v>
      </c>
      <c r="Y30" s="12"/>
      <c r="Z30" s="7">
        <v>66313</v>
      </c>
      <c r="AA30" s="7" t="s">
        <v>9</v>
      </c>
      <c r="AB30" s="7"/>
      <c r="AC30" s="7"/>
      <c r="AD30" s="87">
        <v>21380</v>
      </c>
      <c r="AE30" s="12" t="s">
        <v>122</v>
      </c>
      <c r="AG30" s="12"/>
    </row>
    <row r="31" spans="1:33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  <c r="J31" s="7">
        <v>66314</v>
      </c>
      <c r="K31" s="7" t="s">
        <v>10</v>
      </c>
      <c r="L31" s="7"/>
      <c r="M31" s="7"/>
      <c r="N31" s="87">
        <v>0</v>
      </c>
      <c r="O31" s="12" t="s">
        <v>122</v>
      </c>
      <c r="Q31" s="12"/>
      <c r="R31" s="7">
        <v>66314</v>
      </c>
      <c r="S31" s="7" t="s">
        <v>10</v>
      </c>
      <c r="T31" s="7"/>
      <c r="U31" s="7"/>
      <c r="V31" s="87">
        <v>0</v>
      </c>
      <c r="W31" s="12" t="s">
        <v>122</v>
      </c>
      <c r="Y31" s="12"/>
      <c r="Z31" s="7">
        <v>66314</v>
      </c>
      <c r="AA31" s="7" t="s">
        <v>10</v>
      </c>
      <c r="AB31" s="7"/>
      <c r="AC31" s="7"/>
      <c r="AD31" s="87">
        <v>0</v>
      </c>
      <c r="AE31" s="12" t="s">
        <v>122</v>
      </c>
      <c r="AG31" s="12"/>
    </row>
    <row r="32" spans="1:33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471664.12</v>
      </c>
      <c r="F32" s="12"/>
      <c r="H32" s="12"/>
      <c r="J32" s="9">
        <v>671</v>
      </c>
      <c r="K32" s="9" t="s">
        <v>11</v>
      </c>
      <c r="L32" s="9"/>
      <c r="M32" s="10" t="s">
        <v>12</v>
      </c>
      <c r="N32" s="77">
        <f>SUM(N33+N70)</f>
        <v>490420.93</v>
      </c>
      <c r="O32" s="12"/>
      <c r="Q32" s="12"/>
      <c r="R32" s="9">
        <v>671</v>
      </c>
      <c r="S32" s="9" t="s">
        <v>11</v>
      </c>
      <c r="T32" s="9"/>
      <c r="U32" s="10" t="s">
        <v>12</v>
      </c>
      <c r="V32" s="77">
        <f>SUM(V33+V70)</f>
        <v>1044248.4299999999</v>
      </c>
      <c r="W32" s="12"/>
      <c r="Y32" s="12"/>
      <c r="Z32" s="9">
        <v>671</v>
      </c>
      <c r="AA32" s="9" t="s">
        <v>11</v>
      </c>
      <c r="AB32" s="9"/>
      <c r="AC32" s="10" t="s">
        <v>12</v>
      </c>
      <c r="AD32" s="77">
        <f>SUM(AD33+AD70)</f>
        <v>1054401.3900000001</v>
      </c>
      <c r="AE32" s="12"/>
      <c r="AG32" s="12"/>
    </row>
    <row r="33" spans="1:33" x14ac:dyDescent="0.25">
      <c r="A33" s="26">
        <v>6711</v>
      </c>
      <c r="B33" s="26" t="s">
        <v>13</v>
      </c>
      <c r="C33" s="27"/>
      <c r="D33" s="28"/>
      <c r="E33" s="88">
        <f>SUM(E34:E69)</f>
        <v>441664.12</v>
      </c>
      <c r="F33" s="12"/>
      <c r="H33" s="12"/>
      <c r="J33" s="26">
        <v>6711</v>
      </c>
      <c r="K33" s="26" t="s">
        <v>13</v>
      </c>
      <c r="L33" s="27"/>
      <c r="M33" s="28"/>
      <c r="N33" s="88">
        <f>SUM(N34:N69)</f>
        <v>451970.93</v>
      </c>
      <c r="O33" s="12"/>
      <c r="Q33" s="12"/>
      <c r="R33" s="26">
        <v>6711</v>
      </c>
      <c r="S33" s="26" t="s">
        <v>13</v>
      </c>
      <c r="T33" s="27"/>
      <c r="U33" s="28"/>
      <c r="V33" s="88">
        <f>SUM(V34:V69)</f>
        <v>451970.93</v>
      </c>
      <c r="W33" s="12"/>
      <c r="Y33" s="12"/>
      <c r="Z33" s="26">
        <v>6711</v>
      </c>
      <c r="AA33" s="26" t="s">
        <v>13</v>
      </c>
      <c r="AB33" s="27"/>
      <c r="AC33" s="28"/>
      <c r="AD33" s="88">
        <f>SUM(AD34:AD69)</f>
        <v>462123.89</v>
      </c>
      <c r="AE33" s="12"/>
      <c r="AG33" s="12"/>
    </row>
    <row r="34" spans="1:33" x14ac:dyDescent="0.25">
      <c r="A34" s="66">
        <v>671111</v>
      </c>
      <c r="B34" s="66" t="s">
        <v>183</v>
      </c>
      <c r="C34" s="73"/>
      <c r="D34" s="72"/>
      <c r="E34" s="89">
        <v>5671.88</v>
      </c>
      <c r="F34" s="12" t="s">
        <v>138</v>
      </c>
      <c r="H34" s="12"/>
      <c r="J34" s="66">
        <v>671111</v>
      </c>
      <c r="K34" s="66" t="s">
        <v>183</v>
      </c>
      <c r="L34" s="73"/>
      <c r="M34" s="72"/>
      <c r="N34" s="89">
        <v>6264.85</v>
      </c>
      <c r="O34" s="12" t="s">
        <v>138</v>
      </c>
      <c r="P34">
        <v>592.97</v>
      </c>
      <c r="Q34" s="12"/>
      <c r="R34" s="66">
        <v>671111</v>
      </c>
      <c r="S34" s="66" t="s">
        <v>183</v>
      </c>
      <c r="T34" s="73"/>
      <c r="U34" s="72"/>
      <c r="V34" s="89">
        <v>6264.85</v>
      </c>
      <c r="W34" s="12" t="s">
        <v>138</v>
      </c>
      <c r="X34">
        <v>592.97</v>
      </c>
      <c r="Y34" s="12"/>
      <c r="Z34" s="66">
        <v>671111</v>
      </c>
      <c r="AA34" s="66" t="s">
        <v>183</v>
      </c>
      <c r="AB34" s="73"/>
      <c r="AC34" s="72"/>
      <c r="AD34" s="89">
        <v>6264.85</v>
      </c>
      <c r="AE34" s="12" t="s">
        <v>138</v>
      </c>
      <c r="AF34">
        <v>592.97</v>
      </c>
      <c r="AG34" s="12"/>
    </row>
    <row r="35" spans="1:33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  <c r="J35" s="66">
        <v>671112</v>
      </c>
      <c r="K35" s="66" t="s">
        <v>184</v>
      </c>
      <c r="L35" s="73"/>
      <c r="M35" s="72"/>
      <c r="N35" s="89">
        <v>3000</v>
      </c>
      <c r="O35" s="12" t="s">
        <v>138</v>
      </c>
      <c r="Q35" s="12"/>
      <c r="R35" s="66">
        <v>671112</v>
      </c>
      <c r="S35" s="66" t="s">
        <v>184</v>
      </c>
      <c r="T35" s="73"/>
      <c r="U35" s="72"/>
      <c r="V35" s="89">
        <v>3000</v>
      </c>
      <c r="W35" s="12" t="s">
        <v>138</v>
      </c>
      <c r="Y35" s="12"/>
      <c r="Z35" s="66">
        <v>671112</v>
      </c>
      <c r="AA35" s="66" t="s">
        <v>184</v>
      </c>
      <c r="AB35" s="73"/>
      <c r="AC35" s="72"/>
      <c r="AD35" s="89">
        <v>3000</v>
      </c>
      <c r="AE35" s="12" t="s">
        <v>138</v>
      </c>
      <c r="AG35" s="12"/>
    </row>
    <row r="36" spans="1:33" x14ac:dyDescent="0.25">
      <c r="A36" s="12">
        <v>671115</v>
      </c>
      <c r="B36" s="12" t="s">
        <v>14</v>
      </c>
      <c r="C36" s="12"/>
      <c r="D36" s="12"/>
      <c r="E36" s="82">
        <v>87562.240000000005</v>
      </c>
      <c r="F36" s="12" t="s">
        <v>138</v>
      </c>
      <c r="H36" s="12"/>
      <c r="J36" s="12">
        <v>671115</v>
      </c>
      <c r="K36" s="12" t="s">
        <v>14</v>
      </c>
      <c r="L36" s="12"/>
      <c r="M36" s="12"/>
      <c r="N36" s="82">
        <v>94385.7</v>
      </c>
      <c r="O36" s="12" t="s">
        <v>138</v>
      </c>
      <c r="P36">
        <v>6823.46</v>
      </c>
      <c r="Q36" s="12"/>
      <c r="R36" s="12">
        <v>671115</v>
      </c>
      <c r="S36" s="12" t="s">
        <v>14</v>
      </c>
      <c r="T36" s="12"/>
      <c r="U36" s="12"/>
      <c r="V36" s="82">
        <v>94385.7</v>
      </c>
      <c r="W36" s="12" t="s">
        <v>138</v>
      </c>
      <c r="X36">
        <v>6823.46</v>
      </c>
      <c r="Y36" s="12"/>
      <c r="Z36" s="12">
        <v>671115</v>
      </c>
      <c r="AA36" s="12" t="s">
        <v>14</v>
      </c>
      <c r="AB36" s="12"/>
      <c r="AC36" s="12"/>
      <c r="AD36" s="82">
        <v>126823.46</v>
      </c>
      <c r="AE36" s="12" t="s">
        <v>138</v>
      </c>
      <c r="AF36">
        <v>6823.46</v>
      </c>
      <c r="AG36" s="12"/>
    </row>
    <row r="37" spans="1:33" x14ac:dyDescent="0.25">
      <c r="A37" s="12">
        <v>671115</v>
      </c>
      <c r="B37" s="12" t="s">
        <v>182</v>
      </c>
      <c r="C37" s="12"/>
      <c r="D37" s="12"/>
      <c r="E37" s="82">
        <v>22880</v>
      </c>
      <c r="F37" s="12"/>
      <c r="H37" s="12"/>
      <c r="J37" s="12">
        <v>671115</v>
      </c>
      <c r="K37" s="12" t="s">
        <v>182</v>
      </c>
      <c r="L37" s="12"/>
      <c r="M37" s="12"/>
      <c r="N37" s="82">
        <v>24336</v>
      </c>
      <c r="O37" s="12"/>
      <c r="P37">
        <v>1456</v>
      </c>
      <c r="Q37" s="12"/>
      <c r="R37" s="12">
        <v>671115</v>
      </c>
      <c r="S37" s="12" t="s">
        <v>182</v>
      </c>
      <c r="T37" s="12"/>
      <c r="U37" s="12"/>
      <c r="V37" s="82">
        <v>24336</v>
      </c>
      <c r="W37" s="12"/>
      <c r="X37">
        <v>1456</v>
      </c>
      <c r="Y37" s="12"/>
      <c r="Z37" s="12">
        <v>671115</v>
      </c>
      <c r="AA37" s="12" t="s">
        <v>182</v>
      </c>
      <c r="AB37" s="12"/>
      <c r="AC37" s="12"/>
      <c r="AD37" s="82">
        <v>24336</v>
      </c>
      <c r="AE37" s="12"/>
      <c r="AF37">
        <v>1456</v>
      </c>
      <c r="AG37" s="12"/>
    </row>
    <row r="38" spans="1:33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  <c r="J38" s="12">
        <v>671116</v>
      </c>
      <c r="K38" s="12" t="s">
        <v>15</v>
      </c>
      <c r="L38" s="12"/>
      <c r="M38" s="12"/>
      <c r="N38" s="82">
        <v>18000</v>
      </c>
      <c r="O38" s="12" t="s">
        <v>138</v>
      </c>
      <c r="Q38" s="12"/>
      <c r="R38" s="12">
        <v>671116</v>
      </c>
      <c r="S38" s="12" t="s">
        <v>15</v>
      </c>
      <c r="T38" s="12"/>
      <c r="U38" s="12"/>
      <c r="V38" s="82">
        <v>18000</v>
      </c>
      <c r="W38" s="12" t="s">
        <v>138</v>
      </c>
      <c r="Y38" s="12"/>
      <c r="Z38" s="12">
        <v>671116</v>
      </c>
      <c r="AA38" s="12" t="s">
        <v>15</v>
      </c>
      <c r="AB38" s="12"/>
      <c r="AC38" s="12"/>
      <c r="AD38" s="82">
        <v>14000</v>
      </c>
      <c r="AE38" s="12" t="s">
        <v>138</v>
      </c>
      <c r="AG38" s="12"/>
    </row>
    <row r="39" spans="1:33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  <c r="J39" s="12">
        <v>671117</v>
      </c>
      <c r="K39" s="12" t="s">
        <v>16</v>
      </c>
      <c r="L39" s="12"/>
      <c r="M39" s="12"/>
      <c r="N39" s="82">
        <v>18000</v>
      </c>
      <c r="O39" s="12" t="s">
        <v>138</v>
      </c>
      <c r="Q39" s="12"/>
      <c r="R39" s="12">
        <v>671117</v>
      </c>
      <c r="S39" s="12" t="s">
        <v>16</v>
      </c>
      <c r="T39" s="12"/>
      <c r="U39" s="12"/>
      <c r="V39" s="82">
        <v>18000</v>
      </c>
      <c r="W39" s="12" t="s">
        <v>138</v>
      </c>
      <c r="Y39" s="12"/>
      <c r="Z39" s="12">
        <v>671117</v>
      </c>
      <c r="AA39" s="12" t="s">
        <v>16</v>
      </c>
      <c r="AB39" s="12"/>
      <c r="AC39" s="12"/>
      <c r="AD39" s="82">
        <v>13000</v>
      </c>
      <c r="AE39" s="12" t="s">
        <v>138</v>
      </c>
      <c r="AG39" s="12"/>
    </row>
    <row r="40" spans="1:33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  <c r="J40" s="12">
        <v>671118</v>
      </c>
      <c r="K40" s="12" t="s">
        <v>17</v>
      </c>
      <c r="L40" s="12"/>
      <c r="M40" s="12"/>
      <c r="N40" s="82">
        <v>28000</v>
      </c>
      <c r="O40" s="12" t="s">
        <v>138</v>
      </c>
      <c r="Q40" s="12"/>
      <c r="R40" s="12">
        <v>671118</v>
      </c>
      <c r="S40" s="12" t="s">
        <v>17</v>
      </c>
      <c r="T40" s="12"/>
      <c r="U40" s="12"/>
      <c r="V40" s="82">
        <v>28000</v>
      </c>
      <c r="W40" s="12" t="s">
        <v>138</v>
      </c>
      <c r="Y40" s="12"/>
      <c r="Z40" s="12">
        <v>671118</v>
      </c>
      <c r="AA40" s="12" t="s">
        <v>17</v>
      </c>
      <c r="AB40" s="12"/>
      <c r="AC40" s="12"/>
      <c r="AD40" s="82">
        <v>28000</v>
      </c>
      <c r="AE40" s="12" t="s">
        <v>138</v>
      </c>
      <c r="AG40" s="12"/>
    </row>
    <row r="41" spans="1:33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  <c r="J41" s="12">
        <v>671119</v>
      </c>
      <c r="K41" s="12" t="s">
        <v>18</v>
      </c>
      <c r="L41" s="12"/>
      <c r="M41" s="12"/>
      <c r="N41" s="82"/>
      <c r="O41" s="12" t="s">
        <v>138</v>
      </c>
      <c r="Q41" s="12"/>
      <c r="R41" s="12">
        <v>671119</v>
      </c>
      <c r="S41" s="12" t="s">
        <v>18</v>
      </c>
      <c r="T41" s="12"/>
      <c r="U41" s="12"/>
      <c r="V41" s="82"/>
      <c r="W41" s="12" t="s">
        <v>138</v>
      </c>
      <c r="Y41" s="12"/>
      <c r="Z41" s="12">
        <v>671119</v>
      </c>
      <c r="AA41" s="12" t="s">
        <v>18</v>
      </c>
      <c r="AB41" s="12"/>
      <c r="AC41" s="12"/>
      <c r="AD41" s="82"/>
      <c r="AE41" s="12" t="s">
        <v>138</v>
      </c>
      <c r="AG41" s="12"/>
    </row>
    <row r="42" spans="1:33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  <c r="J42" s="12">
        <v>671120</v>
      </c>
      <c r="K42" s="12" t="s">
        <v>19</v>
      </c>
      <c r="L42" s="12"/>
      <c r="M42" s="12"/>
      <c r="N42" s="82">
        <v>4000</v>
      </c>
      <c r="O42" s="12" t="s">
        <v>138</v>
      </c>
      <c r="Q42" s="12"/>
      <c r="R42" s="12">
        <v>671120</v>
      </c>
      <c r="S42" s="12" t="s">
        <v>19</v>
      </c>
      <c r="T42" s="12"/>
      <c r="U42" s="12"/>
      <c r="V42" s="82">
        <v>4000</v>
      </c>
      <c r="W42" s="12" t="s">
        <v>138</v>
      </c>
      <c r="Y42" s="12"/>
      <c r="Z42" s="12">
        <v>671120</v>
      </c>
      <c r="AA42" s="12" t="s">
        <v>19</v>
      </c>
      <c r="AB42" s="12"/>
      <c r="AC42" s="12"/>
      <c r="AD42" s="82">
        <v>4000</v>
      </c>
      <c r="AE42" s="12" t="s">
        <v>138</v>
      </c>
      <c r="AG42" s="12"/>
    </row>
    <row r="43" spans="1:33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  <c r="J43" s="12">
        <v>671121</v>
      </c>
      <c r="K43" s="12" t="s">
        <v>20</v>
      </c>
      <c r="L43" s="12"/>
      <c r="M43" s="12"/>
      <c r="N43" s="82">
        <v>1000</v>
      </c>
      <c r="O43" s="12" t="s">
        <v>138</v>
      </c>
      <c r="Q43" s="12"/>
      <c r="R43" s="12">
        <v>671121</v>
      </c>
      <c r="S43" s="12" t="s">
        <v>20</v>
      </c>
      <c r="T43" s="12"/>
      <c r="U43" s="12"/>
      <c r="V43" s="82">
        <v>1000</v>
      </c>
      <c r="W43" s="12" t="s">
        <v>138</v>
      </c>
      <c r="Y43" s="12"/>
      <c r="Z43" s="12">
        <v>671121</v>
      </c>
      <c r="AA43" s="12" t="s">
        <v>20</v>
      </c>
      <c r="AB43" s="12"/>
      <c r="AC43" s="12"/>
      <c r="AD43" s="82">
        <v>0</v>
      </c>
      <c r="AE43" s="12" t="s">
        <v>138</v>
      </c>
      <c r="AG43" s="12"/>
    </row>
    <row r="44" spans="1:33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  <c r="J44" s="12">
        <v>671133</v>
      </c>
      <c r="K44" s="12" t="s">
        <v>21</v>
      </c>
      <c r="L44" s="12"/>
      <c r="M44" s="12"/>
      <c r="N44" s="82">
        <v>2000</v>
      </c>
      <c r="O44" s="12" t="s">
        <v>138</v>
      </c>
      <c r="Q44" s="12"/>
      <c r="R44" s="12">
        <v>671133</v>
      </c>
      <c r="S44" s="12" t="s">
        <v>21</v>
      </c>
      <c r="T44" s="12"/>
      <c r="U44" s="12"/>
      <c r="V44" s="82">
        <v>2000</v>
      </c>
      <c r="W44" s="12" t="s">
        <v>138</v>
      </c>
      <c r="Y44" s="12"/>
      <c r="Z44" s="12">
        <v>671133</v>
      </c>
      <c r="AA44" s="12" t="s">
        <v>21</v>
      </c>
      <c r="AB44" s="12"/>
      <c r="AC44" s="12"/>
      <c r="AD44" s="82">
        <v>2000</v>
      </c>
      <c r="AE44" s="12" t="s">
        <v>138</v>
      </c>
      <c r="AG44" s="12"/>
    </row>
    <row r="45" spans="1:33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  <c r="J45" s="12">
        <v>671122</v>
      </c>
      <c r="K45" s="12" t="s">
        <v>22</v>
      </c>
      <c r="L45" s="12"/>
      <c r="M45" s="12"/>
      <c r="N45" s="82">
        <v>12000</v>
      </c>
      <c r="O45" s="12" t="s">
        <v>138</v>
      </c>
      <c r="Q45" s="12"/>
      <c r="R45" s="12">
        <v>671122</v>
      </c>
      <c r="S45" s="12" t="s">
        <v>22</v>
      </c>
      <c r="T45" s="12"/>
      <c r="U45" s="12"/>
      <c r="V45" s="82">
        <v>12000</v>
      </c>
      <c r="W45" s="12" t="s">
        <v>138</v>
      </c>
      <c r="Y45" s="12"/>
      <c r="Z45" s="12">
        <v>671122</v>
      </c>
      <c r="AA45" s="12" t="s">
        <v>22</v>
      </c>
      <c r="AB45" s="12"/>
      <c r="AC45" s="12"/>
      <c r="AD45" s="82">
        <v>10500</v>
      </c>
      <c r="AE45" s="12" t="s">
        <v>138</v>
      </c>
      <c r="AG45" s="12"/>
    </row>
    <row r="46" spans="1:33" x14ac:dyDescent="0.25">
      <c r="A46" s="12">
        <v>671123</v>
      </c>
      <c r="B46" s="12" t="s">
        <v>23</v>
      </c>
      <c r="C46" s="12"/>
      <c r="D46" s="12"/>
      <c r="E46" s="82">
        <v>37000</v>
      </c>
      <c r="F46" s="12" t="s">
        <v>138</v>
      </c>
      <c r="H46" s="12"/>
      <c r="J46" s="12">
        <v>671123</v>
      </c>
      <c r="K46" s="12" t="s">
        <v>23</v>
      </c>
      <c r="L46" s="12"/>
      <c r="M46" s="12"/>
      <c r="N46" s="82">
        <v>38300</v>
      </c>
      <c r="O46" s="12" t="s">
        <v>138</v>
      </c>
      <c r="P46">
        <v>1300</v>
      </c>
      <c r="Q46" s="12"/>
      <c r="R46" s="12">
        <v>671123</v>
      </c>
      <c r="S46" s="12" t="s">
        <v>23</v>
      </c>
      <c r="T46" s="12"/>
      <c r="U46" s="12"/>
      <c r="V46" s="82">
        <v>38300</v>
      </c>
      <c r="W46" s="12" t="s">
        <v>138</v>
      </c>
      <c r="X46">
        <v>1300</v>
      </c>
      <c r="Y46" s="12"/>
      <c r="Z46" s="12">
        <v>671123</v>
      </c>
      <c r="AA46" s="12" t="s">
        <v>23</v>
      </c>
      <c r="AB46" s="12"/>
      <c r="AC46" s="12"/>
      <c r="AD46" s="82">
        <v>38300</v>
      </c>
      <c r="AE46" s="12" t="s">
        <v>138</v>
      </c>
      <c r="AF46">
        <v>1300</v>
      </c>
      <c r="AG46" s="12"/>
    </row>
    <row r="47" spans="1:33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  <c r="J47" s="12">
        <v>671124</v>
      </c>
      <c r="K47" s="12" t="s">
        <v>24</v>
      </c>
      <c r="L47" s="12"/>
      <c r="M47" s="12"/>
      <c r="N47" s="82">
        <v>4000</v>
      </c>
      <c r="O47" s="12" t="s">
        <v>138</v>
      </c>
      <c r="Q47" s="12"/>
      <c r="R47" s="12">
        <v>671124</v>
      </c>
      <c r="S47" s="12" t="s">
        <v>24</v>
      </c>
      <c r="T47" s="12"/>
      <c r="U47" s="12"/>
      <c r="V47" s="82">
        <v>4000</v>
      </c>
      <c r="W47" s="12" t="s">
        <v>138</v>
      </c>
      <c r="Y47" s="12"/>
      <c r="Z47" s="12">
        <v>671124</v>
      </c>
      <c r="AA47" s="12" t="s">
        <v>24</v>
      </c>
      <c r="AB47" s="12"/>
      <c r="AC47" s="12"/>
      <c r="AD47" s="82">
        <v>5106</v>
      </c>
      <c r="AE47" s="12" t="s">
        <v>138</v>
      </c>
      <c r="AG47" s="12"/>
    </row>
    <row r="48" spans="1:33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  <c r="J48" s="12">
        <v>671125</v>
      </c>
      <c r="K48" s="12" t="s">
        <v>25</v>
      </c>
      <c r="L48" s="12"/>
      <c r="M48" s="12"/>
      <c r="N48" s="82">
        <v>17000</v>
      </c>
      <c r="O48" s="12" t="s">
        <v>138</v>
      </c>
      <c r="Q48" s="12"/>
      <c r="R48" s="12">
        <v>671125</v>
      </c>
      <c r="S48" s="12" t="s">
        <v>25</v>
      </c>
      <c r="T48" s="12"/>
      <c r="U48" s="12"/>
      <c r="V48" s="82">
        <v>17000</v>
      </c>
      <c r="W48" s="12" t="s">
        <v>138</v>
      </c>
      <c r="Y48" s="12"/>
      <c r="Z48" s="12">
        <v>671125</v>
      </c>
      <c r="AA48" s="12" t="s">
        <v>25</v>
      </c>
      <c r="AB48" s="12"/>
      <c r="AC48" s="12"/>
      <c r="AD48" s="82">
        <v>16000</v>
      </c>
      <c r="AE48" s="12" t="s">
        <v>138</v>
      </c>
      <c r="AG48" s="12"/>
    </row>
    <row r="49" spans="1:33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  <c r="J49" s="12">
        <v>671126</v>
      </c>
      <c r="K49" s="12" t="s">
        <v>26</v>
      </c>
      <c r="L49" s="12"/>
      <c r="M49" s="12"/>
      <c r="N49" s="82">
        <v>4000</v>
      </c>
      <c r="O49" s="12" t="s">
        <v>138</v>
      </c>
      <c r="Q49" s="12"/>
      <c r="R49" s="12">
        <v>671126</v>
      </c>
      <c r="S49" s="12" t="s">
        <v>26</v>
      </c>
      <c r="T49" s="12"/>
      <c r="U49" s="12"/>
      <c r="V49" s="82">
        <v>4000</v>
      </c>
      <c r="W49" s="12" t="s">
        <v>138</v>
      </c>
      <c r="Y49" s="12"/>
      <c r="Z49" s="12">
        <v>671126</v>
      </c>
      <c r="AA49" s="12" t="s">
        <v>26</v>
      </c>
      <c r="AB49" s="12"/>
      <c r="AC49" s="12"/>
      <c r="AD49" s="82">
        <v>0</v>
      </c>
      <c r="AE49" s="12" t="s">
        <v>138</v>
      </c>
      <c r="AG49" s="12"/>
    </row>
    <row r="50" spans="1:33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  <c r="J50" s="12">
        <v>671127</v>
      </c>
      <c r="K50" s="12" t="s">
        <v>27</v>
      </c>
      <c r="L50" s="12"/>
      <c r="M50" s="12"/>
      <c r="N50" s="82">
        <v>12500</v>
      </c>
      <c r="O50" s="12" t="s">
        <v>138</v>
      </c>
      <c r="Q50" s="12"/>
      <c r="R50" s="12">
        <v>671127</v>
      </c>
      <c r="S50" s="12" t="s">
        <v>27</v>
      </c>
      <c r="T50" s="12"/>
      <c r="U50" s="12"/>
      <c r="V50" s="82">
        <v>12500</v>
      </c>
      <c r="W50" s="12" t="s">
        <v>138</v>
      </c>
      <c r="Y50" s="12"/>
      <c r="Z50" s="12">
        <v>671127</v>
      </c>
      <c r="AA50" s="12" t="s">
        <v>27</v>
      </c>
      <c r="AB50" s="12"/>
      <c r="AC50" s="12"/>
      <c r="AD50" s="82">
        <v>12000</v>
      </c>
      <c r="AE50" s="12" t="s">
        <v>138</v>
      </c>
      <c r="AG50" s="12"/>
    </row>
    <row r="51" spans="1:33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  <c r="J51" s="12">
        <v>671128</v>
      </c>
      <c r="K51" s="12" t="s">
        <v>28</v>
      </c>
      <c r="L51" s="12"/>
      <c r="M51" s="12"/>
      <c r="N51" s="82">
        <v>3000</v>
      </c>
      <c r="O51" s="12" t="s">
        <v>138</v>
      </c>
      <c r="Q51" s="12"/>
      <c r="R51" s="12">
        <v>671128</v>
      </c>
      <c r="S51" s="12" t="s">
        <v>28</v>
      </c>
      <c r="T51" s="12"/>
      <c r="U51" s="12"/>
      <c r="V51" s="82">
        <v>3000</v>
      </c>
      <c r="W51" s="12" t="s">
        <v>138</v>
      </c>
      <c r="Y51" s="12"/>
      <c r="Z51" s="12">
        <v>671128</v>
      </c>
      <c r="AA51" s="12" t="s">
        <v>28</v>
      </c>
      <c r="AB51" s="12"/>
      <c r="AC51" s="12"/>
      <c r="AD51" s="82">
        <v>3000</v>
      </c>
      <c r="AE51" s="12" t="s">
        <v>138</v>
      </c>
      <c r="AG51" s="12"/>
    </row>
    <row r="52" spans="1:33" x14ac:dyDescent="0.25">
      <c r="A52" s="12">
        <v>671129</v>
      </c>
      <c r="B52" s="12" t="s">
        <v>29</v>
      </c>
      <c r="C52" s="12"/>
      <c r="D52" s="12"/>
      <c r="E52" s="82">
        <v>16000</v>
      </c>
      <c r="F52" s="12" t="s">
        <v>138</v>
      </c>
      <c r="H52" s="12"/>
      <c r="J52" s="12">
        <v>671129</v>
      </c>
      <c r="K52" s="12" t="s">
        <v>29</v>
      </c>
      <c r="L52" s="12"/>
      <c r="M52" s="12"/>
      <c r="N52" s="82">
        <v>16012.5</v>
      </c>
      <c r="O52" s="12" t="s">
        <v>138</v>
      </c>
      <c r="P52">
        <v>12.5</v>
      </c>
      <c r="Q52" s="12"/>
      <c r="R52" s="12">
        <v>671129</v>
      </c>
      <c r="S52" s="12" t="s">
        <v>29</v>
      </c>
      <c r="T52" s="12"/>
      <c r="U52" s="12"/>
      <c r="V52" s="82">
        <v>16012.5</v>
      </c>
      <c r="W52" s="12" t="s">
        <v>138</v>
      </c>
      <c r="X52">
        <v>12.5</v>
      </c>
      <c r="Y52" s="12"/>
      <c r="Z52" s="12">
        <v>671129</v>
      </c>
      <c r="AA52" s="12" t="s">
        <v>29</v>
      </c>
      <c r="AB52" s="12"/>
      <c r="AC52" s="12"/>
      <c r="AD52" s="82">
        <v>17442.5</v>
      </c>
      <c r="AE52" s="12" t="s">
        <v>138</v>
      </c>
      <c r="AF52">
        <v>12.5</v>
      </c>
      <c r="AG52" s="12"/>
    </row>
    <row r="53" spans="1:33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  <c r="J53" s="12">
        <v>671130</v>
      </c>
      <c r="K53" s="12" t="s">
        <v>30</v>
      </c>
      <c r="L53" s="12"/>
      <c r="M53" s="12"/>
      <c r="N53" s="82"/>
      <c r="O53" s="12" t="s">
        <v>138</v>
      </c>
      <c r="Q53" s="12"/>
      <c r="R53" s="12">
        <v>671130</v>
      </c>
      <c r="S53" s="12" t="s">
        <v>30</v>
      </c>
      <c r="T53" s="12"/>
      <c r="U53" s="12"/>
      <c r="V53" s="82"/>
      <c r="W53" s="12" t="s">
        <v>138</v>
      </c>
      <c r="Y53" s="12"/>
      <c r="Z53" s="12">
        <v>671130</v>
      </c>
      <c r="AA53" s="12" t="s">
        <v>30</v>
      </c>
      <c r="AB53" s="12"/>
      <c r="AC53" s="12"/>
      <c r="AD53" s="82"/>
      <c r="AE53" s="12" t="s">
        <v>138</v>
      </c>
      <c r="AG53" s="12"/>
    </row>
    <row r="54" spans="1:33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  <c r="J54" s="12">
        <v>671131</v>
      </c>
      <c r="K54" s="12" t="s">
        <v>31</v>
      </c>
      <c r="L54" s="12"/>
      <c r="M54" s="12"/>
      <c r="N54" s="82">
        <v>32000</v>
      </c>
      <c r="O54" s="12" t="s">
        <v>138</v>
      </c>
      <c r="Q54" s="12"/>
      <c r="R54" s="12">
        <v>671131</v>
      </c>
      <c r="S54" s="12" t="s">
        <v>31</v>
      </c>
      <c r="T54" s="12"/>
      <c r="U54" s="12"/>
      <c r="V54" s="82">
        <v>32000</v>
      </c>
      <c r="W54" s="12" t="s">
        <v>138</v>
      </c>
      <c r="Y54" s="12"/>
      <c r="Z54" s="12">
        <v>671131</v>
      </c>
      <c r="AA54" s="12" t="s">
        <v>31</v>
      </c>
      <c r="AB54" s="12"/>
      <c r="AC54" s="12"/>
      <c r="AD54" s="82">
        <v>13000</v>
      </c>
      <c r="AE54" s="12" t="s">
        <v>138</v>
      </c>
      <c r="AG54" s="12"/>
    </row>
    <row r="55" spans="1:33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  <c r="J55" s="12">
        <v>671132</v>
      </c>
      <c r="K55" s="12" t="s">
        <v>32</v>
      </c>
      <c r="L55" s="12"/>
      <c r="M55" s="12"/>
      <c r="N55" s="82">
        <v>1500</v>
      </c>
      <c r="O55" s="12" t="s">
        <v>138</v>
      </c>
      <c r="Q55" s="12"/>
      <c r="R55" s="12">
        <v>671132</v>
      </c>
      <c r="S55" s="12" t="s">
        <v>32</v>
      </c>
      <c r="T55" s="12"/>
      <c r="U55" s="12"/>
      <c r="V55" s="82">
        <v>1500</v>
      </c>
      <c r="W55" s="12" t="s">
        <v>138</v>
      </c>
      <c r="Y55" s="12"/>
      <c r="Z55" s="12">
        <v>671132</v>
      </c>
      <c r="AA55" s="12" t="s">
        <v>32</v>
      </c>
      <c r="AB55" s="12"/>
      <c r="AC55" s="12"/>
      <c r="AD55" s="82">
        <v>500</v>
      </c>
      <c r="AE55" s="12" t="s">
        <v>138</v>
      </c>
      <c r="AG55" s="12"/>
    </row>
    <row r="56" spans="1:33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  <c r="J56" s="12">
        <v>671134</v>
      </c>
      <c r="K56" s="12" t="s">
        <v>33</v>
      </c>
      <c r="L56" s="12"/>
      <c r="M56" s="12"/>
      <c r="N56" s="82">
        <v>300</v>
      </c>
      <c r="O56" s="12" t="s">
        <v>138</v>
      </c>
      <c r="Q56" s="12"/>
      <c r="R56" s="12">
        <v>671134</v>
      </c>
      <c r="S56" s="12" t="s">
        <v>33</v>
      </c>
      <c r="T56" s="12"/>
      <c r="U56" s="12"/>
      <c r="V56" s="82">
        <v>300</v>
      </c>
      <c r="W56" s="12" t="s">
        <v>138</v>
      </c>
      <c r="Y56" s="12"/>
      <c r="Z56" s="12">
        <v>671134</v>
      </c>
      <c r="AA56" s="12" t="s">
        <v>33</v>
      </c>
      <c r="AB56" s="12"/>
      <c r="AC56" s="12"/>
      <c r="AD56" s="82">
        <v>300</v>
      </c>
      <c r="AE56" s="12" t="s">
        <v>138</v>
      </c>
      <c r="AG56" s="12"/>
    </row>
    <row r="57" spans="1:33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  <c r="J57" s="12">
        <v>671135</v>
      </c>
      <c r="K57" s="12" t="s">
        <v>34</v>
      </c>
      <c r="L57" s="12"/>
      <c r="M57" s="12"/>
      <c r="N57" s="82">
        <v>3000</v>
      </c>
      <c r="O57" s="12" t="s">
        <v>138</v>
      </c>
      <c r="Q57" s="12"/>
      <c r="R57" s="12">
        <v>671135</v>
      </c>
      <c r="S57" s="12" t="s">
        <v>34</v>
      </c>
      <c r="T57" s="12"/>
      <c r="U57" s="12"/>
      <c r="V57" s="82">
        <v>3000</v>
      </c>
      <c r="W57" s="12" t="s">
        <v>138</v>
      </c>
      <c r="Y57" s="12"/>
      <c r="Z57" s="12">
        <v>671135</v>
      </c>
      <c r="AA57" s="12" t="s">
        <v>34</v>
      </c>
      <c r="AB57" s="12"/>
      <c r="AC57" s="12"/>
      <c r="AD57" s="82">
        <v>4000</v>
      </c>
      <c r="AE57" s="12" t="s">
        <v>138</v>
      </c>
      <c r="AG57" s="12"/>
    </row>
    <row r="58" spans="1:33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  <c r="J58" s="12">
        <v>671136</v>
      </c>
      <c r="K58" s="12" t="s">
        <v>35</v>
      </c>
      <c r="L58" s="12"/>
      <c r="M58" s="12"/>
      <c r="N58" s="82">
        <v>250</v>
      </c>
      <c r="O58" s="12" t="s">
        <v>138</v>
      </c>
      <c r="Q58" s="12"/>
      <c r="R58" s="12">
        <v>671136</v>
      </c>
      <c r="S58" s="12" t="s">
        <v>35</v>
      </c>
      <c r="T58" s="12"/>
      <c r="U58" s="12"/>
      <c r="V58" s="82">
        <v>250</v>
      </c>
      <c r="W58" s="12" t="s">
        <v>138</v>
      </c>
      <c r="Y58" s="12"/>
      <c r="Z58" s="12">
        <v>671136</v>
      </c>
      <c r="AA58" s="12" t="s">
        <v>35</v>
      </c>
      <c r="AB58" s="12"/>
      <c r="AC58" s="12"/>
      <c r="AD58" s="82">
        <v>500</v>
      </c>
      <c r="AE58" s="12" t="s">
        <v>138</v>
      </c>
      <c r="AG58" s="12"/>
    </row>
    <row r="59" spans="1:33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  <c r="J59" s="12">
        <v>671146</v>
      </c>
      <c r="K59" s="12" t="s">
        <v>36</v>
      </c>
      <c r="L59" s="12"/>
      <c r="M59" s="12"/>
      <c r="N59" s="82">
        <v>1000</v>
      </c>
      <c r="O59" s="12" t="s">
        <v>138</v>
      </c>
      <c r="Q59" s="12"/>
      <c r="R59" s="12">
        <v>671146</v>
      </c>
      <c r="S59" s="12" t="s">
        <v>36</v>
      </c>
      <c r="T59" s="12"/>
      <c r="U59" s="12"/>
      <c r="V59" s="82">
        <v>1000</v>
      </c>
      <c r="W59" s="12" t="s">
        <v>138</v>
      </c>
      <c r="Y59" s="12"/>
      <c r="Z59" s="12">
        <v>671146</v>
      </c>
      <c r="AA59" s="12" t="s">
        <v>36</v>
      </c>
      <c r="AB59" s="12"/>
      <c r="AC59" s="12"/>
      <c r="AD59" s="82">
        <v>1000</v>
      </c>
      <c r="AE59" s="12" t="s">
        <v>138</v>
      </c>
      <c r="AG59" s="12"/>
    </row>
    <row r="60" spans="1:33" x14ac:dyDescent="0.25">
      <c r="A60" s="12">
        <v>671137</v>
      </c>
      <c r="B60" s="12" t="s">
        <v>37</v>
      </c>
      <c r="C60" s="12"/>
      <c r="D60" s="12"/>
      <c r="E60" s="82">
        <v>1000</v>
      </c>
      <c r="F60" s="12" t="s">
        <v>138</v>
      </c>
      <c r="H60" s="12"/>
      <c r="J60" s="12">
        <v>671137</v>
      </c>
      <c r="K60" s="12" t="s">
        <v>37</v>
      </c>
      <c r="L60" s="12"/>
      <c r="M60" s="12"/>
      <c r="N60" s="82">
        <v>1121.8800000000001</v>
      </c>
      <c r="O60" s="12" t="s">
        <v>138</v>
      </c>
      <c r="P60">
        <v>121.88</v>
      </c>
      <c r="Q60" s="12"/>
      <c r="R60" s="12">
        <v>671137</v>
      </c>
      <c r="S60" s="12" t="s">
        <v>37</v>
      </c>
      <c r="T60" s="12"/>
      <c r="U60" s="12"/>
      <c r="V60" s="82">
        <v>1121.8800000000001</v>
      </c>
      <c r="W60" s="12" t="s">
        <v>138</v>
      </c>
      <c r="X60">
        <v>121.88</v>
      </c>
      <c r="Y60" s="12"/>
      <c r="Z60" s="12">
        <v>671137</v>
      </c>
      <c r="AA60" s="12" t="s">
        <v>37</v>
      </c>
      <c r="AB60" s="12"/>
      <c r="AC60" s="12"/>
      <c r="AD60" s="82">
        <v>1851.08</v>
      </c>
      <c r="AE60" s="12" t="s">
        <v>138</v>
      </c>
      <c r="AF60">
        <v>121.88</v>
      </c>
      <c r="AG60" s="12"/>
    </row>
    <row r="61" spans="1:33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  <c r="J61" s="12">
        <v>671138</v>
      </c>
      <c r="K61" s="12" t="s">
        <v>38</v>
      </c>
      <c r="L61" s="12"/>
      <c r="M61" s="12"/>
      <c r="N61" s="82">
        <v>0</v>
      </c>
      <c r="O61" s="12" t="s">
        <v>138</v>
      </c>
      <c r="Q61" s="12"/>
      <c r="R61" s="12">
        <v>671138</v>
      </c>
      <c r="S61" s="12" t="s">
        <v>38</v>
      </c>
      <c r="T61" s="12"/>
      <c r="U61" s="12"/>
      <c r="V61" s="82">
        <v>0</v>
      </c>
      <c r="W61" s="12" t="s">
        <v>138</v>
      </c>
      <c r="Y61" s="12"/>
      <c r="Z61" s="12">
        <v>671138</v>
      </c>
      <c r="AA61" s="12" t="s">
        <v>38</v>
      </c>
      <c r="AB61" s="12"/>
      <c r="AC61" s="12"/>
      <c r="AD61" s="82">
        <v>0</v>
      </c>
      <c r="AE61" s="12" t="s">
        <v>138</v>
      </c>
      <c r="AG61" s="12"/>
    </row>
    <row r="62" spans="1:33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  <c r="J62" s="12">
        <v>671139</v>
      </c>
      <c r="K62" s="12" t="s">
        <v>39</v>
      </c>
      <c r="L62" s="12"/>
      <c r="M62" s="12"/>
      <c r="N62" s="82"/>
      <c r="O62" s="12" t="s">
        <v>138</v>
      </c>
      <c r="Q62" s="12"/>
      <c r="R62" s="12">
        <v>671139</v>
      </c>
      <c r="S62" s="12" t="s">
        <v>39</v>
      </c>
      <c r="T62" s="12"/>
      <c r="U62" s="12"/>
      <c r="V62" s="82"/>
      <c r="W62" s="12" t="s">
        <v>138</v>
      </c>
      <c r="Y62" s="12"/>
      <c r="Z62" s="12">
        <v>671139</v>
      </c>
      <c r="AA62" s="12" t="s">
        <v>39</v>
      </c>
      <c r="AB62" s="12"/>
      <c r="AC62" s="12"/>
      <c r="AD62" s="82"/>
      <c r="AE62" s="12" t="s">
        <v>138</v>
      </c>
      <c r="AG62" s="12"/>
    </row>
    <row r="63" spans="1:33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  <c r="J63" s="12">
        <v>6711391</v>
      </c>
      <c r="K63" s="12" t="s">
        <v>40</v>
      </c>
      <c r="L63" s="12"/>
      <c r="M63" s="12"/>
      <c r="N63" s="82">
        <v>60000</v>
      </c>
      <c r="O63" s="12" t="s">
        <v>138</v>
      </c>
      <c r="Q63" s="12"/>
      <c r="R63" s="12">
        <v>6711391</v>
      </c>
      <c r="S63" s="12" t="s">
        <v>40</v>
      </c>
      <c r="T63" s="12"/>
      <c r="U63" s="12"/>
      <c r="V63" s="82">
        <v>60000</v>
      </c>
      <c r="W63" s="12" t="s">
        <v>138</v>
      </c>
      <c r="Y63" s="12"/>
      <c r="Z63" s="12">
        <v>6711391</v>
      </c>
      <c r="AA63" s="12" t="s">
        <v>40</v>
      </c>
      <c r="AB63" s="12"/>
      <c r="AC63" s="12"/>
      <c r="AD63" s="82">
        <v>79700</v>
      </c>
      <c r="AE63" s="12" t="s">
        <v>138</v>
      </c>
      <c r="AG63" s="12"/>
    </row>
    <row r="64" spans="1:33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  <c r="J64" s="12">
        <v>6711392</v>
      </c>
      <c r="K64" s="12" t="s">
        <v>41</v>
      </c>
      <c r="L64" s="12"/>
      <c r="M64" s="12"/>
      <c r="N64" s="82">
        <v>18000</v>
      </c>
      <c r="O64" s="12" t="s">
        <v>138</v>
      </c>
      <c r="Q64" s="12"/>
      <c r="R64" s="12">
        <v>6711392</v>
      </c>
      <c r="S64" s="12" t="s">
        <v>41</v>
      </c>
      <c r="T64" s="12"/>
      <c r="U64" s="12"/>
      <c r="V64" s="82">
        <v>18000</v>
      </c>
      <c r="W64" s="12" t="s">
        <v>138</v>
      </c>
      <c r="Y64" s="12"/>
      <c r="Z64" s="12">
        <v>6711392</v>
      </c>
      <c r="AA64" s="12" t="s">
        <v>41</v>
      </c>
      <c r="AB64" s="12"/>
      <c r="AC64" s="12"/>
      <c r="AD64" s="82">
        <v>16000</v>
      </c>
      <c r="AE64" s="12" t="s">
        <v>138</v>
      </c>
      <c r="AG64" s="12"/>
    </row>
    <row r="65" spans="1:33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  <c r="J65" s="12">
        <v>6711393</v>
      </c>
      <c r="K65" s="12" t="s">
        <v>42</v>
      </c>
      <c r="L65" s="12"/>
      <c r="M65" s="12"/>
      <c r="N65" s="82">
        <v>2000</v>
      </c>
      <c r="O65" s="12" t="s">
        <v>138</v>
      </c>
      <c r="Q65" s="12"/>
      <c r="R65" s="12">
        <v>6711393</v>
      </c>
      <c r="S65" s="12" t="s">
        <v>42</v>
      </c>
      <c r="T65" s="12"/>
      <c r="U65" s="12"/>
      <c r="V65" s="82">
        <v>2000</v>
      </c>
      <c r="W65" s="12" t="s">
        <v>138</v>
      </c>
      <c r="Y65" s="12"/>
      <c r="Z65" s="12">
        <v>6711393</v>
      </c>
      <c r="AA65" s="12" t="s">
        <v>42</v>
      </c>
      <c r="AB65" s="12"/>
      <c r="AC65" s="12"/>
      <c r="AD65" s="82">
        <v>1500</v>
      </c>
      <c r="AE65" s="12" t="s">
        <v>138</v>
      </c>
      <c r="AG65" s="12"/>
    </row>
    <row r="66" spans="1:33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  <c r="J66" s="12">
        <v>671142</v>
      </c>
      <c r="K66" s="12" t="s">
        <v>43</v>
      </c>
      <c r="L66" s="12"/>
      <c r="M66" s="12"/>
      <c r="N66" s="82">
        <v>3000</v>
      </c>
      <c r="O66" s="12" t="s">
        <v>138</v>
      </c>
      <c r="Q66" s="12"/>
      <c r="R66" s="12">
        <v>671142</v>
      </c>
      <c r="S66" s="12" t="s">
        <v>43</v>
      </c>
      <c r="T66" s="12"/>
      <c r="U66" s="12"/>
      <c r="V66" s="82">
        <v>3000</v>
      </c>
      <c r="W66" s="12" t="s">
        <v>138</v>
      </c>
      <c r="Y66" s="12"/>
      <c r="Z66" s="12">
        <v>671142</v>
      </c>
      <c r="AA66" s="12" t="s">
        <v>43</v>
      </c>
      <c r="AB66" s="12"/>
      <c r="AC66" s="12"/>
      <c r="AD66" s="82">
        <v>2000</v>
      </c>
      <c r="AE66" s="12" t="s">
        <v>138</v>
      </c>
      <c r="AG66" s="12"/>
    </row>
    <row r="67" spans="1:33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  <c r="J67" s="12">
        <v>671143</v>
      </c>
      <c r="K67" s="12" t="s">
        <v>44</v>
      </c>
      <c r="L67" s="12"/>
      <c r="M67" s="12"/>
      <c r="N67" s="82">
        <v>0</v>
      </c>
      <c r="O67" s="12" t="s">
        <v>138</v>
      </c>
      <c r="Q67" s="12"/>
      <c r="R67" s="12">
        <v>671143</v>
      </c>
      <c r="S67" s="12" t="s">
        <v>44</v>
      </c>
      <c r="T67" s="12"/>
      <c r="U67" s="12"/>
      <c r="V67" s="82">
        <v>0</v>
      </c>
      <c r="W67" s="12" t="s">
        <v>138</v>
      </c>
      <c r="Y67" s="12"/>
      <c r="Z67" s="12">
        <v>671143</v>
      </c>
      <c r="AA67" s="12" t="s">
        <v>44</v>
      </c>
      <c r="AB67" s="12"/>
      <c r="AC67" s="12"/>
      <c r="AD67" s="82">
        <v>0</v>
      </c>
      <c r="AE67" s="12" t="s">
        <v>138</v>
      </c>
      <c r="AG67" s="12"/>
    </row>
    <row r="68" spans="1:33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  <c r="J68" s="12">
        <v>671145</v>
      </c>
      <c r="K68" s="12" t="s">
        <v>45</v>
      </c>
      <c r="L68" s="12"/>
      <c r="M68" s="17"/>
      <c r="N68" s="85">
        <v>0</v>
      </c>
      <c r="O68" s="12" t="s">
        <v>138</v>
      </c>
      <c r="Q68" s="12"/>
      <c r="R68" s="12">
        <v>671145</v>
      </c>
      <c r="S68" s="12" t="s">
        <v>45</v>
      </c>
      <c r="T68" s="12"/>
      <c r="U68" s="17"/>
      <c r="V68" s="85">
        <v>0</v>
      </c>
      <c r="W68" s="12" t="s">
        <v>138</v>
      </c>
      <c r="Y68" s="12"/>
      <c r="Z68" s="12">
        <v>671145</v>
      </c>
      <c r="AA68" s="12" t="s">
        <v>45</v>
      </c>
      <c r="AB68" s="12"/>
      <c r="AC68" s="17"/>
      <c r="AD68" s="85">
        <v>0</v>
      </c>
      <c r="AE68" s="12" t="s">
        <v>138</v>
      </c>
      <c r="AG68" s="12"/>
    </row>
    <row r="69" spans="1:33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  <c r="J69" s="12">
        <v>671147</v>
      </c>
      <c r="K69" s="12" t="s">
        <v>142</v>
      </c>
      <c r="L69" s="12"/>
      <c r="M69" s="17"/>
      <c r="N69" s="85">
        <v>24000</v>
      </c>
      <c r="O69" s="12"/>
      <c r="Q69" s="12"/>
      <c r="R69" s="12">
        <v>671147</v>
      </c>
      <c r="S69" s="12" t="s">
        <v>142</v>
      </c>
      <c r="T69" s="12"/>
      <c r="U69" s="17"/>
      <c r="V69" s="85">
        <v>24000</v>
      </c>
      <c r="W69" s="12"/>
      <c r="Y69" s="12"/>
      <c r="Z69" s="12">
        <v>671147</v>
      </c>
      <c r="AA69" s="12" t="s">
        <v>142</v>
      </c>
      <c r="AB69" s="12"/>
      <c r="AC69" s="17"/>
      <c r="AD69" s="85">
        <v>18000</v>
      </c>
      <c r="AE69" s="12"/>
      <c r="AG69" s="12"/>
    </row>
    <row r="70" spans="1:33" x14ac:dyDescent="0.25">
      <c r="A70" s="9">
        <v>6712</v>
      </c>
      <c r="B70" s="9" t="s">
        <v>46</v>
      </c>
      <c r="C70" s="9"/>
      <c r="D70" s="10"/>
      <c r="E70" s="86">
        <f>SUM(E71:E74)</f>
        <v>30000</v>
      </c>
      <c r="F70" s="12" t="s">
        <v>138</v>
      </c>
      <c r="H70" s="12"/>
      <c r="J70" s="9">
        <v>6712</v>
      </c>
      <c r="K70" s="9" t="s">
        <v>46</v>
      </c>
      <c r="L70" s="9"/>
      <c r="M70" s="10"/>
      <c r="N70" s="86">
        <f>SUM(N71:N74)</f>
        <v>38450</v>
      </c>
      <c r="O70" s="12" t="s">
        <v>138</v>
      </c>
      <c r="Q70" s="12"/>
      <c r="R70" s="9">
        <v>6712</v>
      </c>
      <c r="S70" s="9" t="s">
        <v>46</v>
      </c>
      <c r="T70" s="9"/>
      <c r="U70" s="10"/>
      <c r="V70" s="86">
        <f>SUM(V71:V74)</f>
        <v>592277.5</v>
      </c>
      <c r="W70" s="12" t="s">
        <v>138</v>
      </c>
      <c r="Y70" s="12"/>
      <c r="Z70" s="9">
        <v>6712</v>
      </c>
      <c r="AA70" s="9" t="s">
        <v>46</v>
      </c>
      <c r="AB70" s="9"/>
      <c r="AC70" s="10"/>
      <c r="AD70" s="86">
        <f>SUM(AD71:AD74)</f>
        <v>592277.5</v>
      </c>
      <c r="AE70" s="12" t="s">
        <v>138</v>
      </c>
      <c r="AG70" s="12"/>
    </row>
    <row r="71" spans="1:33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  <c r="J71" s="12">
        <v>671211</v>
      </c>
      <c r="K71" s="12" t="s">
        <v>47</v>
      </c>
      <c r="L71" s="12"/>
      <c r="M71" s="12"/>
      <c r="N71" s="82">
        <v>30000</v>
      </c>
      <c r="O71" s="12" t="s">
        <v>138</v>
      </c>
      <c r="Q71" s="12"/>
      <c r="R71" s="12">
        <v>671211</v>
      </c>
      <c r="S71" s="12" t="s">
        <v>47</v>
      </c>
      <c r="T71" s="12"/>
      <c r="U71" s="12"/>
      <c r="V71" s="82">
        <v>30000</v>
      </c>
      <c r="W71" s="12" t="s">
        <v>138</v>
      </c>
      <c r="Y71" s="12"/>
      <c r="Z71" s="12">
        <v>671211</v>
      </c>
      <c r="AA71" s="12" t="s">
        <v>47</v>
      </c>
      <c r="AB71" s="12"/>
      <c r="AC71" s="12"/>
      <c r="AD71" s="82">
        <v>30000</v>
      </c>
      <c r="AE71" s="12" t="s">
        <v>138</v>
      </c>
      <c r="AG71" s="12"/>
    </row>
    <row r="72" spans="1:33" x14ac:dyDescent="0.25">
      <c r="A72" s="12">
        <v>6712161</v>
      </c>
      <c r="B72" s="12" t="s">
        <v>48</v>
      </c>
      <c r="C72" s="12"/>
      <c r="D72" s="12"/>
      <c r="E72" s="82">
        <v>0</v>
      </c>
      <c r="F72" s="12" t="s">
        <v>138</v>
      </c>
      <c r="H72" s="12"/>
      <c r="J72" s="12">
        <v>6712161</v>
      </c>
      <c r="K72" s="12" t="s">
        <v>48</v>
      </c>
      <c r="L72" s="12"/>
      <c r="M72" s="12"/>
      <c r="N72" s="82">
        <v>8450</v>
      </c>
      <c r="O72" s="12" t="s">
        <v>138</v>
      </c>
      <c r="Q72" s="12"/>
      <c r="R72" s="12">
        <v>6712161</v>
      </c>
      <c r="S72" s="12" t="s">
        <v>48</v>
      </c>
      <c r="T72" s="12"/>
      <c r="U72" s="12"/>
      <c r="V72" s="82">
        <v>8450</v>
      </c>
      <c r="W72" s="12" t="s">
        <v>138</v>
      </c>
      <c r="Y72" s="12"/>
      <c r="Z72" s="12">
        <v>6712161</v>
      </c>
      <c r="AA72" s="12" t="s">
        <v>48</v>
      </c>
      <c r="AB72" s="12"/>
      <c r="AC72" s="12"/>
      <c r="AD72" s="82">
        <v>8450</v>
      </c>
      <c r="AE72" s="12" t="s">
        <v>138</v>
      </c>
      <c r="AG72" s="12"/>
    </row>
    <row r="73" spans="1:33" x14ac:dyDescent="0.25">
      <c r="A73" s="12"/>
      <c r="B73" s="12"/>
      <c r="C73" s="12"/>
      <c r="D73" s="12"/>
      <c r="E73" s="82"/>
      <c r="F73" s="12"/>
      <c r="H73" s="12"/>
      <c r="J73" s="12"/>
      <c r="K73" s="12"/>
      <c r="L73" s="12"/>
      <c r="M73" s="12"/>
      <c r="N73" s="82"/>
      <c r="O73" s="12"/>
      <c r="Q73" s="12"/>
      <c r="R73" s="12">
        <v>671217</v>
      </c>
      <c r="S73" s="107" t="s">
        <v>208</v>
      </c>
      <c r="T73" s="12"/>
      <c r="U73" s="12"/>
      <c r="V73" s="82">
        <v>553827.5</v>
      </c>
      <c r="W73" s="12"/>
      <c r="Y73" s="12"/>
      <c r="Z73" s="12">
        <v>671217</v>
      </c>
      <c r="AA73" s="107" t="s">
        <v>208</v>
      </c>
      <c r="AB73" s="12"/>
      <c r="AC73" s="12"/>
      <c r="AD73" s="82">
        <v>553827.5</v>
      </c>
      <c r="AE73" s="12"/>
      <c r="AG73" s="12"/>
    </row>
    <row r="74" spans="1:33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  <c r="J74" s="12">
        <v>671219</v>
      </c>
      <c r="K74" s="12" t="s">
        <v>49</v>
      </c>
      <c r="L74" s="12"/>
      <c r="M74" s="12"/>
      <c r="N74" s="82">
        <v>0</v>
      </c>
      <c r="O74" s="12" t="s">
        <v>138</v>
      </c>
      <c r="Q74" s="12"/>
      <c r="R74" s="12">
        <v>671219</v>
      </c>
      <c r="S74" s="12" t="s">
        <v>49</v>
      </c>
      <c r="T74" s="12"/>
      <c r="U74" s="12"/>
      <c r="V74" s="82">
        <v>0</v>
      </c>
      <c r="W74" s="12" t="s">
        <v>138</v>
      </c>
      <c r="Y74" s="12"/>
      <c r="Z74" s="12">
        <v>671219</v>
      </c>
      <c r="AA74" s="12" t="s">
        <v>49</v>
      </c>
      <c r="AB74" s="12"/>
      <c r="AC74" s="12"/>
      <c r="AD74" s="82">
        <v>0</v>
      </c>
      <c r="AE74" s="12" t="s">
        <v>138</v>
      </c>
      <c r="AG74" s="12"/>
    </row>
    <row r="75" spans="1:33" x14ac:dyDescent="0.25">
      <c r="A75" s="12">
        <v>92211</v>
      </c>
      <c r="B75" s="12" t="s">
        <v>50</v>
      </c>
      <c r="C75" s="12"/>
      <c r="D75" s="12"/>
      <c r="E75" s="82">
        <v>9790.3799999999992</v>
      </c>
      <c r="F75" s="12"/>
      <c r="H75" s="12"/>
      <c r="J75" s="12">
        <v>92211</v>
      </c>
      <c r="K75" s="12" t="s">
        <v>50</v>
      </c>
      <c r="L75" s="12"/>
      <c r="M75" s="12"/>
      <c r="N75" s="82">
        <v>10223</v>
      </c>
      <c r="O75" s="12"/>
      <c r="P75" t="s">
        <v>204</v>
      </c>
      <c r="Q75" s="12"/>
      <c r="R75" s="12">
        <v>92211</v>
      </c>
      <c r="S75" s="12" t="s">
        <v>50</v>
      </c>
      <c r="T75" s="12"/>
      <c r="U75" s="12"/>
      <c r="V75" s="82">
        <v>10223</v>
      </c>
      <c r="W75" s="12"/>
      <c r="X75" t="s">
        <v>204</v>
      </c>
      <c r="Y75" s="12"/>
      <c r="Z75" s="12">
        <v>92211</v>
      </c>
      <c r="AA75" s="12" t="s">
        <v>50</v>
      </c>
      <c r="AB75" s="12"/>
      <c r="AC75" s="12"/>
      <c r="AD75" s="82">
        <v>10223</v>
      </c>
      <c r="AE75" s="12"/>
      <c r="AF75" t="s">
        <v>204</v>
      </c>
      <c r="AG75" s="12"/>
    </row>
    <row r="76" spans="1:33" x14ac:dyDescent="0.25">
      <c r="A76" s="12">
        <v>92212</v>
      </c>
      <c r="B76" s="12" t="s">
        <v>51</v>
      </c>
      <c r="C76" s="12"/>
      <c r="D76" s="12"/>
      <c r="E76" s="82">
        <v>0</v>
      </c>
      <c r="F76" s="12"/>
      <c r="H76" s="12"/>
      <c r="J76" s="12">
        <v>92221</v>
      </c>
      <c r="K76" s="12" t="s">
        <v>202</v>
      </c>
      <c r="L76" s="12"/>
      <c r="M76" s="12"/>
      <c r="N76" s="82">
        <v>13900.56</v>
      </c>
      <c r="O76" s="12"/>
      <c r="Q76" s="12"/>
      <c r="R76" s="12">
        <v>92221</v>
      </c>
      <c r="S76" s="12" t="s">
        <v>202</v>
      </c>
      <c r="T76" s="12"/>
      <c r="U76" s="12"/>
      <c r="V76" s="82">
        <v>13900.56</v>
      </c>
      <c r="W76" s="12"/>
      <c r="Y76" s="12"/>
      <c r="Z76" s="12">
        <v>92221</v>
      </c>
      <c r="AA76" s="12" t="s">
        <v>202</v>
      </c>
      <c r="AB76" s="12"/>
      <c r="AC76" s="12"/>
      <c r="AD76" s="82">
        <v>13900.56</v>
      </c>
      <c r="AE76" s="12"/>
      <c r="AG76" s="12"/>
    </row>
    <row r="77" spans="1:33" x14ac:dyDescent="0.25">
      <c r="A77" s="12"/>
      <c r="B77" s="12"/>
      <c r="C77" s="12"/>
      <c r="D77" s="12"/>
      <c r="E77" s="82"/>
      <c r="F77" s="12"/>
      <c r="H77" s="12"/>
      <c r="J77" s="12"/>
      <c r="K77" s="12"/>
      <c r="L77" s="12"/>
      <c r="M77" s="12"/>
      <c r="N77" s="82"/>
      <c r="O77" s="12"/>
      <c r="Q77" s="12"/>
      <c r="R77" s="12"/>
      <c r="S77" s="12"/>
      <c r="T77" s="12"/>
      <c r="U77" s="12"/>
      <c r="V77" s="82"/>
      <c r="W77" s="12"/>
      <c r="Y77" s="12"/>
      <c r="Z77" s="12"/>
      <c r="AA77" s="12"/>
      <c r="AB77" s="12"/>
      <c r="AC77" s="12"/>
      <c r="AD77" s="82"/>
      <c r="AE77" s="12"/>
      <c r="AG77" s="12"/>
    </row>
    <row r="78" spans="1:33" x14ac:dyDescent="0.25">
      <c r="A78" s="30" t="s">
        <v>52</v>
      </c>
      <c r="B78" s="30"/>
      <c r="C78" s="30"/>
      <c r="D78" s="30"/>
      <c r="E78" s="90">
        <f>SUM(E79+E149)</f>
        <v>4714928.5100000007</v>
      </c>
      <c r="F78" s="12"/>
      <c r="H78" s="12"/>
      <c r="J78" s="30" t="s">
        <v>52</v>
      </c>
      <c r="K78" s="30"/>
      <c r="L78" s="30"/>
      <c r="M78" s="30"/>
      <c r="N78" s="90">
        <f>SUM(N79+N149)</f>
        <v>4725211.13</v>
      </c>
      <c r="O78" s="12"/>
      <c r="Q78" s="12"/>
      <c r="R78" s="30" t="s">
        <v>52</v>
      </c>
      <c r="S78" s="30"/>
      <c r="T78" s="30"/>
      <c r="U78" s="30"/>
      <c r="V78" s="90">
        <f>SUM(V79+V149)</f>
        <v>5279038.63</v>
      </c>
      <c r="W78" s="12"/>
      <c r="Y78" s="12"/>
      <c r="Z78" s="30" t="s">
        <v>52</v>
      </c>
      <c r="AA78" s="30"/>
      <c r="AB78" s="30"/>
      <c r="AC78" s="30"/>
      <c r="AD78" s="90">
        <f>SUM(AD79+AD149)</f>
        <v>5335334.0900000008</v>
      </c>
      <c r="AE78" s="12"/>
      <c r="AG78" s="12"/>
    </row>
    <row r="79" spans="1:33" x14ac:dyDescent="0.25">
      <c r="A79" s="32" t="s">
        <v>53</v>
      </c>
      <c r="B79" s="32"/>
      <c r="C79" s="32"/>
      <c r="D79" s="32"/>
      <c r="E79" s="91">
        <f>SUM(E82+E134)</f>
        <v>4483711.2500000009</v>
      </c>
      <c r="F79" s="12"/>
      <c r="H79" s="12"/>
      <c r="J79" s="32" t="s">
        <v>53</v>
      </c>
      <c r="K79" s="32"/>
      <c r="L79" s="32"/>
      <c r="M79" s="32"/>
      <c r="N79" s="91">
        <f>SUM(N82+N134)</f>
        <v>4493809.24</v>
      </c>
      <c r="O79" s="12"/>
      <c r="Q79" s="12"/>
      <c r="R79" s="32" t="s">
        <v>53</v>
      </c>
      <c r="S79" s="32"/>
      <c r="T79" s="32"/>
      <c r="U79" s="32"/>
      <c r="V79" s="91">
        <f>SUM(V82+V134)</f>
        <v>5047636.74</v>
      </c>
      <c r="W79" s="12"/>
      <c r="Y79" s="12"/>
      <c r="Z79" s="32" t="s">
        <v>53</v>
      </c>
      <c r="AA79" s="32"/>
      <c r="AB79" s="32"/>
      <c r="AC79" s="32"/>
      <c r="AD79" s="91">
        <f>SUM(AD82+AD134)</f>
        <v>5076952.2000000011</v>
      </c>
      <c r="AE79" s="12"/>
      <c r="AG79" s="12"/>
    </row>
    <row r="80" spans="1:33" x14ac:dyDescent="0.25">
      <c r="A80" s="66" t="s">
        <v>167</v>
      </c>
      <c r="B80" s="66"/>
      <c r="C80" s="66"/>
      <c r="D80" s="66"/>
      <c r="E80" s="92"/>
      <c r="F80" s="12"/>
      <c r="H80" s="12"/>
      <c r="J80" s="66" t="s">
        <v>167</v>
      </c>
      <c r="K80" s="66"/>
      <c r="L80" s="66"/>
      <c r="M80" s="66"/>
      <c r="N80" s="92"/>
      <c r="O80" s="12"/>
      <c r="Q80" s="12"/>
      <c r="R80" s="66" t="s">
        <v>167</v>
      </c>
      <c r="S80" s="66"/>
      <c r="T80" s="66"/>
      <c r="U80" s="66"/>
      <c r="V80" s="92"/>
      <c r="W80" s="12"/>
      <c r="Y80" s="12"/>
      <c r="Z80" s="66" t="s">
        <v>167</v>
      </c>
      <c r="AA80" s="66"/>
      <c r="AB80" s="66"/>
      <c r="AC80" s="66"/>
      <c r="AD80" s="92"/>
      <c r="AE80" s="12"/>
      <c r="AG80" s="12"/>
    </row>
    <row r="81" spans="1:33" x14ac:dyDescent="0.25">
      <c r="A81" s="34" t="s">
        <v>166</v>
      </c>
      <c r="B81" s="34"/>
      <c r="C81" s="34"/>
      <c r="D81" s="34"/>
      <c r="E81" s="82"/>
      <c r="F81" s="12"/>
      <c r="H81" s="12"/>
      <c r="J81" s="34" t="s">
        <v>166</v>
      </c>
      <c r="K81" s="34"/>
      <c r="L81" s="34"/>
      <c r="M81" s="34"/>
      <c r="N81" s="82"/>
      <c r="O81" s="12"/>
      <c r="Q81" s="12"/>
      <c r="R81" s="34" t="s">
        <v>166</v>
      </c>
      <c r="S81" s="34"/>
      <c r="T81" s="34"/>
      <c r="U81" s="34"/>
      <c r="V81" s="82"/>
      <c r="W81" s="12"/>
      <c r="Y81" s="12"/>
      <c r="Z81" s="34" t="s">
        <v>166</v>
      </c>
      <c r="AA81" s="34"/>
      <c r="AB81" s="34"/>
      <c r="AC81" s="34"/>
      <c r="AD81" s="82"/>
      <c r="AE81" s="12"/>
      <c r="AG81" s="12"/>
    </row>
    <row r="82" spans="1:33" x14ac:dyDescent="0.25">
      <c r="A82" s="9">
        <v>3</v>
      </c>
      <c r="B82" s="9" t="s">
        <v>54</v>
      </c>
      <c r="C82" s="9"/>
      <c r="D82" s="9"/>
      <c r="E82" s="81">
        <f>SUM(E83+E96+E128+E131)</f>
        <v>4453711.2500000009</v>
      </c>
      <c r="J82" s="9">
        <v>3</v>
      </c>
      <c r="K82" s="9" t="s">
        <v>54</v>
      </c>
      <c r="L82" s="9"/>
      <c r="M82" s="9"/>
      <c r="N82" s="81">
        <f>SUM(N83+N96+N128+N131)</f>
        <v>4455359.24</v>
      </c>
      <c r="R82" s="9">
        <v>3</v>
      </c>
      <c r="S82" s="9" t="s">
        <v>54</v>
      </c>
      <c r="T82" s="9"/>
      <c r="U82" s="9"/>
      <c r="V82" s="81">
        <f>SUM(V83+V96+V128+V131)</f>
        <v>4455359.24</v>
      </c>
      <c r="Z82" s="9">
        <v>3</v>
      </c>
      <c r="AA82" s="9" t="s">
        <v>54</v>
      </c>
      <c r="AB82" s="9"/>
      <c r="AC82" s="9"/>
      <c r="AD82" s="81">
        <f>SUM(AD83+AD96+AD128+AD131)</f>
        <v>4484674.7000000011</v>
      </c>
    </row>
    <row r="83" spans="1:33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  <c r="J83" s="27">
        <v>31</v>
      </c>
      <c r="K83" s="27" t="s">
        <v>55</v>
      </c>
      <c r="L83" s="27"/>
      <c r="M83" s="27"/>
      <c r="N83" s="93">
        <f>SUM(N84+N88+N94)</f>
        <v>4064599.0100000007</v>
      </c>
      <c r="R83" s="27">
        <v>31</v>
      </c>
      <c r="S83" s="27" t="s">
        <v>55</v>
      </c>
      <c r="T83" s="27"/>
      <c r="U83" s="27"/>
      <c r="V83" s="93">
        <f>SUM(V84+V88+V94)</f>
        <v>4064599.0100000007</v>
      </c>
      <c r="Z83" s="27">
        <v>31</v>
      </c>
      <c r="AA83" s="27" t="s">
        <v>55</v>
      </c>
      <c r="AB83" s="27"/>
      <c r="AC83" s="27"/>
      <c r="AD83" s="93">
        <f>SUM(AD84+AD88+AD94)</f>
        <v>4064599.0100000007</v>
      </c>
    </row>
    <row r="84" spans="1:33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  <c r="J84" s="13">
        <v>311</v>
      </c>
      <c r="K84" s="13" t="s">
        <v>56</v>
      </c>
      <c r="L84" s="13"/>
      <c r="M84" s="13"/>
      <c r="N84" s="94">
        <f>SUM(N85:N87)</f>
        <v>3374448.8100000005</v>
      </c>
      <c r="O84" t="s">
        <v>136</v>
      </c>
      <c r="R84" s="13">
        <v>311</v>
      </c>
      <c r="S84" s="13" t="s">
        <v>56</v>
      </c>
      <c r="T84" s="13"/>
      <c r="U84" s="13"/>
      <c r="V84" s="94">
        <f>SUM(V85:V87)</f>
        <v>3374448.8100000005</v>
      </c>
      <c r="W84" t="s">
        <v>136</v>
      </c>
      <c r="Z84" s="13">
        <v>311</v>
      </c>
      <c r="AA84" s="13" t="s">
        <v>56</v>
      </c>
      <c r="AB84" s="13"/>
      <c r="AC84" s="13"/>
      <c r="AD84" s="94">
        <f>SUM(AD85:AD87)</f>
        <v>3374448.8100000005</v>
      </c>
      <c r="AE84" t="s">
        <v>136</v>
      </c>
    </row>
    <row r="85" spans="1:33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  <c r="J85" s="12">
        <v>3111</v>
      </c>
      <c r="K85" s="12" t="s">
        <v>57</v>
      </c>
      <c r="L85" s="12"/>
      <c r="M85" s="12"/>
      <c r="N85" s="82">
        <v>3174658.1</v>
      </c>
      <c r="O85" t="s">
        <v>136</v>
      </c>
      <c r="R85" s="12">
        <v>3111</v>
      </c>
      <c r="S85" s="12" t="s">
        <v>57</v>
      </c>
      <c r="T85" s="12"/>
      <c r="U85" s="12"/>
      <c r="V85" s="82">
        <v>3174658.1</v>
      </c>
      <c r="W85" t="s">
        <v>136</v>
      </c>
      <c r="Z85" s="12">
        <v>3111</v>
      </c>
      <c r="AA85" s="12" t="s">
        <v>57</v>
      </c>
      <c r="AB85" s="12"/>
      <c r="AC85" s="12"/>
      <c r="AD85" s="82">
        <v>3174658.1</v>
      </c>
      <c r="AE85" t="s">
        <v>136</v>
      </c>
    </row>
    <row r="86" spans="1:33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  <c r="J86" s="12">
        <v>3113</v>
      </c>
      <c r="K86" s="12" t="s">
        <v>58</v>
      </c>
      <c r="L86" s="12"/>
      <c r="M86" s="12"/>
      <c r="N86" s="82">
        <v>37017.72</v>
      </c>
      <c r="O86" t="s">
        <v>136</v>
      </c>
      <c r="R86" s="12">
        <v>3113</v>
      </c>
      <c r="S86" s="12" t="s">
        <v>58</v>
      </c>
      <c r="T86" s="12"/>
      <c r="U86" s="12"/>
      <c r="V86" s="82">
        <v>37017.72</v>
      </c>
      <c r="W86" t="s">
        <v>136</v>
      </c>
      <c r="Z86" s="12">
        <v>3113</v>
      </c>
      <c r="AA86" s="12" t="s">
        <v>58</v>
      </c>
      <c r="AB86" s="12"/>
      <c r="AC86" s="12"/>
      <c r="AD86" s="82">
        <v>37017.72</v>
      </c>
      <c r="AE86" t="s">
        <v>136</v>
      </c>
    </row>
    <row r="87" spans="1:33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  <c r="J87" s="12">
        <v>3114</v>
      </c>
      <c r="K87" s="12" t="s">
        <v>59</v>
      </c>
      <c r="L87" s="12"/>
      <c r="M87" s="12"/>
      <c r="N87" s="82">
        <v>162772.99</v>
      </c>
      <c r="O87" t="s">
        <v>136</v>
      </c>
      <c r="R87" s="12">
        <v>3114</v>
      </c>
      <c r="S87" s="12" t="s">
        <v>59</v>
      </c>
      <c r="T87" s="12"/>
      <c r="U87" s="12"/>
      <c r="V87" s="82">
        <v>162772.99</v>
      </c>
      <c r="W87" t="s">
        <v>136</v>
      </c>
      <c r="Z87" s="12">
        <v>3114</v>
      </c>
      <c r="AA87" s="12" t="s">
        <v>59</v>
      </c>
      <c r="AB87" s="12"/>
      <c r="AC87" s="12"/>
      <c r="AD87" s="82">
        <v>162772.99</v>
      </c>
      <c r="AE87" t="s">
        <v>136</v>
      </c>
    </row>
    <row r="88" spans="1:33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  <c r="J88" s="2">
        <v>312</v>
      </c>
      <c r="K88" s="2" t="s">
        <v>60</v>
      </c>
      <c r="N88" s="95">
        <f>SUM(N89:N93)</f>
        <v>133366.15</v>
      </c>
      <c r="O88" t="s">
        <v>136</v>
      </c>
      <c r="R88" s="2">
        <v>312</v>
      </c>
      <c r="S88" s="2" t="s">
        <v>60</v>
      </c>
      <c r="V88" s="95">
        <f>SUM(V89:V93)</f>
        <v>133366.15</v>
      </c>
      <c r="W88" t="s">
        <v>136</v>
      </c>
      <c r="Z88" s="2">
        <v>312</v>
      </c>
      <c r="AA88" s="2" t="s">
        <v>60</v>
      </c>
      <c r="AD88" s="95">
        <f>SUM(AD89:AD93)</f>
        <v>133366.15</v>
      </c>
      <c r="AE88" t="s">
        <v>136</v>
      </c>
    </row>
    <row r="89" spans="1:33" x14ac:dyDescent="0.25">
      <c r="A89">
        <v>31212</v>
      </c>
      <c r="B89" t="s">
        <v>61</v>
      </c>
      <c r="E89" s="96">
        <v>36366.15</v>
      </c>
      <c r="F89" t="s">
        <v>136</v>
      </c>
      <c r="J89">
        <v>31212</v>
      </c>
      <c r="K89" t="s">
        <v>61</v>
      </c>
      <c r="N89" s="96">
        <v>36366.15</v>
      </c>
      <c r="O89" t="s">
        <v>136</v>
      </c>
      <c r="R89">
        <v>31212</v>
      </c>
      <c r="S89" t="s">
        <v>61</v>
      </c>
      <c r="V89" s="96">
        <v>36366.15</v>
      </c>
      <c r="W89" t="s">
        <v>136</v>
      </c>
      <c r="Z89">
        <v>31212</v>
      </c>
      <c r="AA89" t="s">
        <v>61</v>
      </c>
      <c r="AD89" s="96">
        <v>36366.15</v>
      </c>
      <c r="AE89" t="s">
        <v>136</v>
      </c>
    </row>
    <row r="90" spans="1:33" x14ac:dyDescent="0.25">
      <c r="A90">
        <v>31213</v>
      </c>
      <c r="B90" t="s">
        <v>62</v>
      </c>
      <c r="E90" s="96">
        <v>43000</v>
      </c>
      <c r="F90" t="s">
        <v>136</v>
      </c>
      <c r="J90">
        <v>31213</v>
      </c>
      <c r="K90" t="s">
        <v>62</v>
      </c>
      <c r="N90" s="96">
        <v>43000</v>
      </c>
      <c r="O90" t="s">
        <v>136</v>
      </c>
      <c r="R90">
        <v>31213</v>
      </c>
      <c r="S90" t="s">
        <v>62</v>
      </c>
      <c r="V90" s="96">
        <v>43000</v>
      </c>
      <c r="W90" t="s">
        <v>136</v>
      </c>
      <c r="Z90">
        <v>31213</v>
      </c>
      <c r="AA90" t="s">
        <v>62</v>
      </c>
      <c r="AD90" s="96">
        <v>43000</v>
      </c>
      <c r="AE90" t="s">
        <v>136</v>
      </c>
    </row>
    <row r="91" spans="1:33" x14ac:dyDescent="0.25">
      <c r="A91">
        <v>31214</v>
      </c>
      <c r="B91" t="s">
        <v>63</v>
      </c>
      <c r="E91" s="96">
        <v>12000</v>
      </c>
      <c r="F91" t="s">
        <v>136</v>
      </c>
      <c r="J91">
        <v>31214</v>
      </c>
      <c r="K91" t="s">
        <v>63</v>
      </c>
      <c r="N91" s="96">
        <v>12000</v>
      </c>
      <c r="O91" t="s">
        <v>136</v>
      </c>
      <c r="R91">
        <v>31214</v>
      </c>
      <c r="S91" t="s">
        <v>63</v>
      </c>
      <c r="V91" s="96">
        <v>12000</v>
      </c>
      <c r="W91" t="s">
        <v>136</v>
      </c>
      <c r="Z91">
        <v>31214</v>
      </c>
      <c r="AA91" t="s">
        <v>63</v>
      </c>
      <c r="AD91" s="96">
        <v>12000</v>
      </c>
      <c r="AE91" t="s">
        <v>136</v>
      </c>
    </row>
    <row r="92" spans="1:33" x14ac:dyDescent="0.25">
      <c r="A92">
        <v>31215</v>
      </c>
      <c r="B92" t="s">
        <v>64</v>
      </c>
      <c r="E92" s="96">
        <v>12000</v>
      </c>
      <c r="F92" t="s">
        <v>136</v>
      </c>
      <c r="J92">
        <v>31215</v>
      </c>
      <c r="K92" t="s">
        <v>64</v>
      </c>
      <c r="N92" s="96">
        <v>12000</v>
      </c>
      <c r="O92" t="s">
        <v>136</v>
      </c>
      <c r="R92">
        <v>31215</v>
      </c>
      <c r="S92" t="s">
        <v>64</v>
      </c>
      <c r="V92" s="96">
        <v>12000</v>
      </c>
      <c r="W92" t="s">
        <v>136</v>
      </c>
      <c r="Z92">
        <v>31215</v>
      </c>
      <c r="AA92" t="s">
        <v>64</v>
      </c>
      <c r="AD92" s="96">
        <v>12000</v>
      </c>
      <c r="AE92" t="s">
        <v>136</v>
      </c>
    </row>
    <row r="93" spans="1:33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  <c r="J93">
        <v>31219</v>
      </c>
      <c r="K93" t="s">
        <v>65</v>
      </c>
      <c r="L93" t="s">
        <v>66</v>
      </c>
      <c r="N93" s="96">
        <v>30000</v>
      </c>
      <c r="O93" t="s">
        <v>136</v>
      </c>
      <c r="R93">
        <v>31219</v>
      </c>
      <c r="S93" t="s">
        <v>65</v>
      </c>
      <c r="T93" t="s">
        <v>66</v>
      </c>
      <c r="V93" s="96">
        <v>30000</v>
      </c>
      <c r="W93" t="s">
        <v>136</v>
      </c>
      <c r="Z93">
        <v>31219</v>
      </c>
      <c r="AA93" t="s">
        <v>65</v>
      </c>
      <c r="AB93" t="s">
        <v>66</v>
      </c>
      <c r="AD93" s="96">
        <v>30000</v>
      </c>
      <c r="AE93" t="s">
        <v>136</v>
      </c>
    </row>
    <row r="94" spans="1:33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  <c r="J94" s="2">
        <v>313</v>
      </c>
      <c r="K94" s="2" t="s">
        <v>67</v>
      </c>
      <c r="L94" s="2"/>
      <c r="M94" s="2"/>
      <c r="N94" s="95">
        <f>SUM(N95:N95)</f>
        <v>556784.05000000005</v>
      </c>
      <c r="O94" t="s">
        <v>136</v>
      </c>
      <c r="R94" s="2">
        <v>313</v>
      </c>
      <c r="S94" s="2" t="s">
        <v>67</v>
      </c>
      <c r="T94" s="2"/>
      <c r="U94" s="2"/>
      <c r="V94" s="95">
        <f>SUM(V95:V95)</f>
        <v>556784.05000000005</v>
      </c>
      <c r="W94" t="s">
        <v>136</v>
      </c>
      <c r="Z94" s="2">
        <v>313</v>
      </c>
      <c r="AA94" s="2" t="s">
        <v>67</v>
      </c>
      <c r="AB94" s="2"/>
      <c r="AC94" s="2"/>
      <c r="AD94" s="95">
        <f>SUM(AD95:AD95)</f>
        <v>556784.05000000005</v>
      </c>
      <c r="AE94" t="s">
        <v>136</v>
      </c>
    </row>
    <row r="95" spans="1:33" x14ac:dyDescent="0.25">
      <c r="A95">
        <v>31321</v>
      </c>
      <c r="B95" t="s">
        <v>68</v>
      </c>
      <c r="E95" s="96">
        <v>556784.05000000005</v>
      </c>
      <c r="F95" t="s">
        <v>136</v>
      </c>
      <c r="J95">
        <v>31321</v>
      </c>
      <c r="K95" t="s">
        <v>68</v>
      </c>
      <c r="N95" s="96">
        <v>556784.05000000005</v>
      </c>
      <c r="O95" t="s">
        <v>136</v>
      </c>
      <c r="R95">
        <v>31321</v>
      </c>
      <c r="S95" t="s">
        <v>68</v>
      </c>
      <c r="V95" s="96">
        <v>556784.05000000005</v>
      </c>
      <c r="W95" t="s">
        <v>136</v>
      </c>
      <c r="Z95">
        <v>31321</v>
      </c>
      <c r="AA95" t="s">
        <v>68</v>
      </c>
      <c r="AD95" s="96">
        <v>556784.05000000005</v>
      </c>
      <c r="AE95" t="s">
        <v>136</v>
      </c>
    </row>
    <row r="96" spans="1:33" x14ac:dyDescent="0.25">
      <c r="A96" s="27">
        <v>32</v>
      </c>
      <c r="B96" s="27" t="s">
        <v>69</v>
      </c>
      <c r="C96" s="27"/>
      <c r="D96" s="27"/>
      <c r="E96" s="93">
        <f>SUM(E97,E102,E111,E122)</f>
        <v>389112.24</v>
      </c>
      <c r="F96" t="s">
        <v>138</v>
      </c>
      <c r="J96" s="27">
        <v>32</v>
      </c>
      <c r="K96" s="27" t="s">
        <v>69</v>
      </c>
      <c r="L96" s="27"/>
      <c r="M96" s="27"/>
      <c r="N96" s="93">
        <f>SUM(N97,N102,N111,N122)</f>
        <v>390760.23</v>
      </c>
      <c r="O96" t="s">
        <v>138</v>
      </c>
      <c r="R96" s="27">
        <v>32</v>
      </c>
      <c r="S96" s="27" t="s">
        <v>69</v>
      </c>
      <c r="T96" s="27"/>
      <c r="U96" s="27"/>
      <c r="V96" s="93">
        <f>SUM(V97,V102,V111,V122)</f>
        <v>390760.23</v>
      </c>
      <c r="W96" t="s">
        <v>138</v>
      </c>
      <c r="Z96" s="27">
        <v>32</v>
      </c>
      <c r="AA96" s="27" t="s">
        <v>69</v>
      </c>
      <c r="AB96" s="27"/>
      <c r="AC96" s="27"/>
      <c r="AD96" s="93">
        <f>SUM(AD97,AD102,AD111,AD122)</f>
        <v>420075.69</v>
      </c>
      <c r="AE96" t="s">
        <v>138</v>
      </c>
    </row>
    <row r="97" spans="1:31" x14ac:dyDescent="0.25">
      <c r="A97" s="2">
        <v>321</v>
      </c>
      <c r="B97" s="2" t="s">
        <v>70</v>
      </c>
      <c r="C97" s="2"/>
      <c r="D97" s="2"/>
      <c r="E97" s="95">
        <f>SUM(E98:E101)</f>
        <v>133562.23999999999</v>
      </c>
      <c r="F97" t="s">
        <v>138</v>
      </c>
      <c r="J97" s="2">
        <v>321</v>
      </c>
      <c r="K97" s="2" t="s">
        <v>70</v>
      </c>
      <c r="L97" s="2"/>
      <c r="M97" s="2"/>
      <c r="N97" s="95">
        <f>SUM(N98:N101)</f>
        <v>133562.23999999999</v>
      </c>
      <c r="O97" t="s">
        <v>138</v>
      </c>
      <c r="R97" s="2">
        <v>321</v>
      </c>
      <c r="S97" s="2" t="s">
        <v>70</v>
      </c>
      <c r="T97" s="2"/>
      <c r="U97" s="2"/>
      <c r="V97" s="95">
        <f>SUM(V98:V101)</f>
        <v>133562.23999999999</v>
      </c>
      <c r="W97" t="s">
        <v>138</v>
      </c>
      <c r="Z97" s="2">
        <v>321</v>
      </c>
      <c r="AA97" s="2" t="s">
        <v>70</v>
      </c>
      <c r="AB97" s="2"/>
      <c r="AC97" s="2"/>
      <c r="AD97" s="95">
        <f>SUM(AD98:AD101)</f>
        <v>156000</v>
      </c>
      <c r="AE97" t="s">
        <v>138</v>
      </c>
    </row>
    <row r="98" spans="1:31" x14ac:dyDescent="0.25">
      <c r="A98">
        <v>3211</v>
      </c>
      <c r="B98" t="s">
        <v>71</v>
      </c>
      <c r="E98" s="96">
        <v>18000</v>
      </c>
      <c r="F98" t="s">
        <v>138</v>
      </c>
      <c r="J98">
        <v>3211</v>
      </c>
      <c r="K98" t="s">
        <v>71</v>
      </c>
      <c r="N98" s="96">
        <v>18000</v>
      </c>
      <c r="O98" t="s">
        <v>138</v>
      </c>
      <c r="R98">
        <v>3211</v>
      </c>
      <c r="S98" t="s">
        <v>71</v>
      </c>
      <c r="V98" s="96">
        <v>18000</v>
      </c>
      <c r="W98" t="s">
        <v>138</v>
      </c>
      <c r="Z98">
        <v>3211</v>
      </c>
      <c r="AA98" t="s">
        <v>71</v>
      </c>
      <c r="AD98" s="96">
        <v>14000</v>
      </c>
      <c r="AE98" t="s">
        <v>138</v>
      </c>
    </row>
    <row r="99" spans="1:31" x14ac:dyDescent="0.25">
      <c r="A99">
        <v>3212</v>
      </c>
      <c r="B99" t="s">
        <v>72</v>
      </c>
      <c r="E99" s="96">
        <v>87562.240000000005</v>
      </c>
      <c r="F99" t="s">
        <v>138</v>
      </c>
      <c r="J99">
        <v>3212</v>
      </c>
      <c r="K99" t="s">
        <v>72</v>
      </c>
      <c r="N99" s="96">
        <v>87562.240000000005</v>
      </c>
      <c r="O99" t="s">
        <v>138</v>
      </c>
      <c r="R99">
        <v>3212</v>
      </c>
      <c r="S99" t="s">
        <v>72</v>
      </c>
      <c r="V99" s="96">
        <v>87562.240000000005</v>
      </c>
      <c r="W99" t="s">
        <v>138</v>
      </c>
      <c r="Z99">
        <v>3212</v>
      </c>
      <c r="AA99" t="s">
        <v>72</v>
      </c>
      <c r="AD99" s="96">
        <v>120000</v>
      </c>
      <c r="AE99" t="s">
        <v>138</v>
      </c>
    </row>
    <row r="100" spans="1:31" x14ac:dyDescent="0.25">
      <c r="A100">
        <v>3213</v>
      </c>
      <c r="B100" t="s">
        <v>73</v>
      </c>
      <c r="E100" s="96">
        <v>4000</v>
      </c>
      <c r="F100" t="s">
        <v>138</v>
      </c>
      <c r="J100">
        <v>3213</v>
      </c>
      <c r="K100" t="s">
        <v>73</v>
      </c>
      <c r="N100" s="96">
        <v>4000</v>
      </c>
      <c r="O100" t="s">
        <v>138</v>
      </c>
      <c r="R100">
        <v>3213</v>
      </c>
      <c r="S100" t="s">
        <v>73</v>
      </c>
      <c r="V100" s="96">
        <v>4000</v>
      </c>
      <c r="W100" t="s">
        <v>138</v>
      </c>
      <c r="Z100">
        <v>3213</v>
      </c>
      <c r="AA100" t="s">
        <v>73</v>
      </c>
      <c r="AD100" s="96">
        <v>4000</v>
      </c>
      <c r="AE100" t="s">
        <v>138</v>
      </c>
    </row>
    <row r="101" spans="1:31" x14ac:dyDescent="0.25">
      <c r="A101">
        <v>3214</v>
      </c>
      <c r="B101" t="s">
        <v>143</v>
      </c>
      <c r="E101" s="96">
        <v>24000</v>
      </c>
      <c r="F101" t="s">
        <v>138</v>
      </c>
      <c r="J101">
        <v>3214</v>
      </c>
      <c r="K101" t="s">
        <v>143</v>
      </c>
      <c r="N101" s="96">
        <v>24000</v>
      </c>
      <c r="O101" t="s">
        <v>138</v>
      </c>
      <c r="R101">
        <v>3214</v>
      </c>
      <c r="S101" t="s">
        <v>143</v>
      </c>
      <c r="V101" s="96">
        <v>24000</v>
      </c>
      <c r="W101" t="s">
        <v>138</v>
      </c>
      <c r="Z101">
        <v>3214</v>
      </c>
      <c r="AA101" t="s">
        <v>143</v>
      </c>
      <c r="AD101" s="96">
        <v>18000</v>
      </c>
      <c r="AE101" t="s">
        <v>138</v>
      </c>
    </row>
    <row r="102" spans="1:31" x14ac:dyDescent="0.25">
      <c r="A102" s="2">
        <v>322</v>
      </c>
      <c r="B102" s="2" t="s">
        <v>74</v>
      </c>
      <c r="C102" s="2"/>
      <c r="D102" s="2"/>
      <c r="E102" s="95">
        <f>SUM(E103:E110)</f>
        <v>132000</v>
      </c>
      <c r="F102" t="s">
        <v>138</v>
      </c>
      <c r="J102" s="2">
        <v>322</v>
      </c>
      <c r="K102" s="2" t="s">
        <v>74</v>
      </c>
      <c r="L102" s="2"/>
      <c r="M102" s="2"/>
      <c r="N102" s="95">
        <f>SUM(N103:N110)</f>
        <v>132000</v>
      </c>
      <c r="O102" t="s">
        <v>138</v>
      </c>
      <c r="R102" s="2">
        <v>322</v>
      </c>
      <c r="S102" s="2" t="s">
        <v>74</v>
      </c>
      <c r="T102" s="2"/>
      <c r="U102" s="2"/>
      <c r="V102" s="95">
        <f>SUM(V103:V110)</f>
        <v>132000</v>
      </c>
      <c r="W102" t="s">
        <v>138</v>
      </c>
      <c r="Z102" s="2">
        <v>322</v>
      </c>
      <c r="AA102" s="2" t="s">
        <v>74</v>
      </c>
      <c r="AB102" s="2"/>
      <c r="AC102" s="2"/>
      <c r="AD102" s="95">
        <f>SUM(AD103:AD110)</f>
        <v>142200</v>
      </c>
      <c r="AE102" t="s">
        <v>138</v>
      </c>
    </row>
    <row r="103" spans="1:31" x14ac:dyDescent="0.25">
      <c r="A103">
        <v>3221</v>
      </c>
      <c r="B103" t="s">
        <v>75</v>
      </c>
      <c r="E103" s="96">
        <v>28000</v>
      </c>
      <c r="F103" t="s">
        <v>138</v>
      </c>
      <c r="J103">
        <v>3221</v>
      </c>
      <c r="K103" t="s">
        <v>75</v>
      </c>
      <c r="N103" s="96">
        <v>28000</v>
      </c>
      <c r="O103" t="s">
        <v>138</v>
      </c>
      <c r="R103">
        <v>3221</v>
      </c>
      <c r="S103" t="s">
        <v>75</v>
      </c>
      <c r="V103" s="96">
        <v>28000</v>
      </c>
      <c r="W103" t="s">
        <v>138</v>
      </c>
      <c r="Z103">
        <v>3221</v>
      </c>
      <c r="AA103" t="s">
        <v>75</v>
      </c>
      <c r="AD103" s="96">
        <v>28000</v>
      </c>
      <c r="AE103" t="s">
        <v>138</v>
      </c>
    </row>
    <row r="104" spans="1:31" x14ac:dyDescent="0.25">
      <c r="A104">
        <v>3222</v>
      </c>
      <c r="B104" t="s">
        <v>76</v>
      </c>
      <c r="E104" s="96">
        <v>18000</v>
      </c>
      <c r="F104" t="s">
        <v>138</v>
      </c>
      <c r="J104">
        <v>3222</v>
      </c>
      <c r="K104" t="s">
        <v>76</v>
      </c>
      <c r="N104" s="96">
        <v>18000</v>
      </c>
      <c r="O104" t="s">
        <v>138</v>
      </c>
      <c r="R104">
        <v>3222</v>
      </c>
      <c r="S104" t="s">
        <v>76</v>
      </c>
      <c r="V104" s="96">
        <v>18000</v>
      </c>
      <c r="W104" t="s">
        <v>138</v>
      </c>
      <c r="Z104">
        <v>3222</v>
      </c>
      <c r="AA104" t="s">
        <v>76</v>
      </c>
      <c r="AD104" s="96">
        <v>13000</v>
      </c>
      <c r="AE104" t="s">
        <v>138</v>
      </c>
    </row>
    <row r="105" spans="1:31" x14ac:dyDescent="0.25">
      <c r="A105">
        <v>32231</v>
      </c>
      <c r="B105" t="s">
        <v>77</v>
      </c>
      <c r="E105" s="96">
        <v>18000</v>
      </c>
      <c r="F105" t="s">
        <v>138</v>
      </c>
      <c r="J105">
        <v>32231</v>
      </c>
      <c r="K105" t="s">
        <v>77</v>
      </c>
      <c r="N105" s="96">
        <v>18000</v>
      </c>
      <c r="O105" t="s">
        <v>138</v>
      </c>
      <c r="R105">
        <v>32231</v>
      </c>
      <c r="S105" t="s">
        <v>77</v>
      </c>
      <c r="V105" s="96">
        <v>18000</v>
      </c>
      <c r="W105" t="s">
        <v>138</v>
      </c>
      <c r="Z105">
        <v>32231</v>
      </c>
      <c r="AA105" t="s">
        <v>77</v>
      </c>
      <c r="AD105" s="96">
        <v>16000</v>
      </c>
      <c r="AE105" t="s">
        <v>138</v>
      </c>
    </row>
    <row r="106" spans="1:31" x14ac:dyDescent="0.25">
      <c r="A106">
        <v>32233</v>
      </c>
      <c r="B106" t="s">
        <v>78</v>
      </c>
      <c r="E106" s="96">
        <v>2000</v>
      </c>
      <c r="F106" t="s">
        <v>138</v>
      </c>
      <c r="J106">
        <v>32233</v>
      </c>
      <c r="K106" t="s">
        <v>78</v>
      </c>
      <c r="N106" s="96">
        <v>2000</v>
      </c>
      <c r="O106" t="s">
        <v>138</v>
      </c>
      <c r="R106">
        <v>32233</v>
      </c>
      <c r="S106" t="s">
        <v>78</v>
      </c>
      <c r="V106" s="96">
        <v>2000</v>
      </c>
      <c r="W106" t="s">
        <v>138</v>
      </c>
      <c r="Z106">
        <v>32233</v>
      </c>
      <c r="AA106" t="s">
        <v>78</v>
      </c>
      <c r="AD106" s="96">
        <v>1500</v>
      </c>
      <c r="AE106" t="s">
        <v>138</v>
      </c>
    </row>
    <row r="107" spans="1:31" x14ac:dyDescent="0.25">
      <c r="A107">
        <v>32234</v>
      </c>
      <c r="B107" t="s">
        <v>79</v>
      </c>
      <c r="E107" s="96">
        <v>60000</v>
      </c>
      <c r="F107" t="s">
        <v>138</v>
      </c>
      <c r="J107">
        <v>32234</v>
      </c>
      <c r="K107" t="s">
        <v>79</v>
      </c>
      <c r="N107" s="96">
        <v>60000</v>
      </c>
      <c r="O107" t="s">
        <v>138</v>
      </c>
      <c r="R107">
        <v>32234</v>
      </c>
      <c r="S107" t="s">
        <v>79</v>
      </c>
      <c r="V107" s="96">
        <v>60000</v>
      </c>
      <c r="W107" t="s">
        <v>138</v>
      </c>
      <c r="Z107">
        <v>32234</v>
      </c>
      <c r="AA107" t="s">
        <v>79</v>
      </c>
      <c r="AD107" s="96">
        <v>79700</v>
      </c>
      <c r="AE107" t="s">
        <v>138</v>
      </c>
    </row>
    <row r="108" spans="1:31" x14ac:dyDescent="0.25">
      <c r="A108">
        <v>3224</v>
      </c>
      <c r="B108" t="s">
        <v>80</v>
      </c>
      <c r="E108" s="96">
        <v>3000</v>
      </c>
      <c r="F108" t="s">
        <v>138</v>
      </c>
      <c r="J108">
        <v>3224</v>
      </c>
      <c r="K108" t="s">
        <v>80</v>
      </c>
      <c r="N108" s="96">
        <v>3000</v>
      </c>
      <c r="O108" t="s">
        <v>138</v>
      </c>
      <c r="R108">
        <v>3224</v>
      </c>
      <c r="S108" t="s">
        <v>80</v>
      </c>
      <c r="V108" s="96">
        <v>3000</v>
      </c>
      <c r="W108" t="s">
        <v>138</v>
      </c>
      <c r="Z108">
        <v>3224</v>
      </c>
      <c r="AA108" t="s">
        <v>80</v>
      </c>
      <c r="AD108" s="96">
        <v>2000</v>
      </c>
      <c r="AE108" t="s">
        <v>138</v>
      </c>
    </row>
    <row r="109" spans="1:31" x14ac:dyDescent="0.25">
      <c r="A109">
        <v>3225</v>
      </c>
      <c r="B109" t="s">
        <v>81</v>
      </c>
      <c r="E109" s="96">
        <v>1000</v>
      </c>
      <c r="F109" t="s">
        <v>138</v>
      </c>
      <c r="J109">
        <v>3225</v>
      </c>
      <c r="K109" t="s">
        <v>81</v>
      </c>
      <c r="N109" s="96">
        <v>1000</v>
      </c>
      <c r="O109" t="s">
        <v>138</v>
      </c>
      <c r="R109">
        <v>3225</v>
      </c>
      <c r="S109" t="s">
        <v>81</v>
      </c>
      <c r="V109" s="96">
        <v>1000</v>
      </c>
      <c r="W109" t="s">
        <v>138</v>
      </c>
      <c r="Z109">
        <v>3225</v>
      </c>
      <c r="AA109" t="s">
        <v>81</v>
      </c>
      <c r="AD109" s="96">
        <v>0</v>
      </c>
      <c r="AE109" t="s">
        <v>138</v>
      </c>
    </row>
    <row r="110" spans="1:31" x14ac:dyDescent="0.25">
      <c r="A110">
        <v>3227</v>
      </c>
      <c r="B110" t="s">
        <v>82</v>
      </c>
      <c r="E110" s="96">
        <v>2000</v>
      </c>
      <c r="F110" t="s">
        <v>138</v>
      </c>
      <c r="J110">
        <v>3227</v>
      </c>
      <c r="K110" t="s">
        <v>82</v>
      </c>
      <c r="N110" s="96">
        <v>2000</v>
      </c>
      <c r="O110" t="s">
        <v>138</v>
      </c>
      <c r="R110">
        <v>3227</v>
      </c>
      <c r="S110" t="s">
        <v>82</v>
      </c>
      <c r="V110" s="96">
        <v>2000</v>
      </c>
      <c r="W110" t="s">
        <v>138</v>
      </c>
      <c r="Z110">
        <v>3227</v>
      </c>
      <c r="AA110" t="s">
        <v>82</v>
      </c>
      <c r="AD110" s="96">
        <v>2000</v>
      </c>
      <c r="AE110" t="s">
        <v>138</v>
      </c>
    </row>
    <row r="111" spans="1:31" x14ac:dyDescent="0.25">
      <c r="A111" s="2">
        <v>323</v>
      </c>
      <c r="B111" s="2" t="s">
        <v>83</v>
      </c>
      <c r="C111" s="2"/>
      <c r="D111" s="2"/>
      <c r="E111" s="95">
        <f>SUM(E112:E121)</f>
        <v>107000</v>
      </c>
      <c r="F111" t="s">
        <v>138</v>
      </c>
      <c r="J111" s="2">
        <v>323</v>
      </c>
      <c r="K111" s="2" t="s">
        <v>83</v>
      </c>
      <c r="L111" s="2"/>
      <c r="M111" s="2"/>
      <c r="N111" s="95">
        <f>SUM(N112:N121)</f>
        <v>108647.99</v>
      </c>
      <c r="O111" t="s">
        <v>138</v>
      </c>
      <c r="R111" s="2">
        <v>323</v>
      </c>
      <c r="S111" s="2" t="s">
        <v>83</v>
      </c>
      <c r="T111" s="2"/>
      <c r="U111" s="2"/>
      <c r="V111" s="95">
        <f>SUM(V112:V121)</f>
        <v>108647.99</v>
      </c>
      <c r="W111" t="s">
        <v>138</v>
      </c>
      <c r="Z111" s="2">
        <v>323</v>
      </c>
      <c r="AA111" s="2" t="s">
        <v>83</v>
      </c>
      <c r="AB111" s="2"/>
      <c r="AC111" s="2"/>
      <c r="AD111" s="95">
        <f>SUM(AD112:AD121)</f>
        <v>103183.99</v>
      </c>
      <c r="AE111" t="s">
        <v>138</v>
      </c>
    </row>
    <row r="112" spans="1:31" x14ac:dyDescent="0.25">
      <c r="A112">
        <v>3231</v>
      </c>
      <c r="B112" t="s">
        <v>84</v>
      </c>
      <c r="E112" s="96">
        <v>12000</v>
      </c>
      <c r="F112" t="s">
        <v>138</v>
      </c>
      <c r="J112">
        <v>3231</v>
      </c>
      <c r="K112" t="s">
        <v>84</v>
      </c>
      <c r="N112" s="96">
        <v>12000</v>
      </c>
      <c r="O112" t="s">
        <v>138</v>
      </c>
      <c r="R112">
        <v>3231</v>
      </c>
      <c r="S112" t="s">
        <v>84</v>
      </c>
      <c r="V112" s="96">
        <v>12000</v>
      </c>
      <c r="W112" t="s">
        <v>138</v>
      </c>
      <c r="Z112">
        <v>3231</v>
      </c>
      <c r="AA112" t="s">
        <v>84</v>
      </c>
      <c r="AD112" s="96">
        <v>10500</v>
      </c>
      <c r="AE112" t="s">
        <v>138</v>
      </c>
    </row>
    <row r="113" spans="1:31" x14ac:dyDescent="0.25">
      <c r="A113">
        <v>3232</v>
      </c>
      <c r="B113" t="s">
        <v>85</v>
      </c>
      <c r="E113" s="96">
        <v>37000</v>
      </c>
      <c r="F113" t="s">
        <v>138</v>
      </c>
      <c r="J113">
        <v>3232</v>
      </c>
      <c r="K113" t="s">
        <v>85</v>
      </c>
      <c r="N113" s="96">
        <v>37000</v>
      </c>
      <c r="O113" t="s">
        <v>138</v>
      </c>
      <c r="R113">
        <v>3232</v>
      </c>
      <c r="S113" t="s">
        <v>85</v>
      </c>
      <c r="V113" s="96">
        <v>37000</v>
      </c>
      <c r="W113" t="s">
        <v>138</v>
      </c>
      <c r="Z113">
        <v>3232</v>
      </c>
      <c r="AA113" t="s">
        <v>85</v>
      </c>
      <c r="AD113" s="96">
        <v>37000</v>
      </c>
      <c r="AE113" t="s">
        <v>138</v>
      </c>
    </row>
    <row r="114" spans="1:31" x14ac:dyDescent="0.25">
      <c r="A114">
        <v>3233</v>
      </c>
      <c r="B114" t="s">
        <v>86</v>
      </c>
      <c r="E114" s="96">
        <v>4000</v>
      </c>
      <c r="F114" t="s">
        <v>138</v>
      </c>
      <c r="J114">
        <v>3233</v>
      </c>
      <c r="K114" t="s">
        <v>86</v>
      </c>
      <c r="N114" s="96">
        <v>4000</v>
      </c>
      <c r="O114" t="s">
        <v>138</v>
      </c>
      <c r="R114">
        <v>3233</v>
      </c>
      <c r="S114" t="s">
        <v>86</v>
      </c>
      <c r="V114" s="96">
        <v>4000</v>
      </c>
      <c r="W114" t="s">
        <v>138</v>
      </c>
      <c r="Z114">
        <v>3233</v>
      </c>
      <c r="AA114" t="s">
        <v>86</v>
      </c>
      <c r="AD114" s="96">
        <v>5106</v>
      </c>
      <c r="AE114" t="s">
        <v>138</v>
      </c>
    </row>
    <row r="115" spans="1:31" x14ac:dyDescent="0.25">
      <c r="A115">
        <v>3234</v>
      </c>
      <c r="B115" t="s">
        <v>87</v>
      </c>
      <c r="E115" s="96">
        <v>17000</v>
      </c>
      <c r="F115" t="s">
        <v>138</v>
      </c>
      <c r="J115">
        <v>3234</v>
      </c>
      <c r="K115" t="s">
        <v>87</v>
      </c>
      <c r="N115" s="96">
        <v>17000</v>
      </c>
      <c r="O115" t="s">
        <v>138</v>
      </c>
      <c r="R115">
        <v>3234</v>
      </c>
      <c r="S115" t="s">
        <v>87</v>
      </c>
      <c r="V115" s="96">
        <v>17000</v>
      </c>
      <c r="W115" t="s">
        <v>138</v>
      </c>
      <c r="Z115">
        <v>3234</v>
      </c>
      <c r="AA115" t="s">
        <v>87</v>
      </c>
      <c r="AD115" s="96">
        <v>16000</v>
      </c>
      <c r="AE115" t="s">
        <v>138</v>
      </c>
    </row>
    <row r="116" spans="1:31" x14ac:dyDescent="0.25">
      <c r="A116">
        <v>3235</v>
      </c>
      <c r="B116" t="s">
        <v>88</v>
      </c>
      <c r="E116" s="96">
        <v>4000</v>
      </c>
      <c r="F116" t="s">
        <v>138</v>
      </c>
      <c r="J116">
        <v>3235</v>
      </c>
      <c r="K116" t="s">
        <v>88</v>
      </c>
      <c r="N116" s="96">
        <v>4000</v>
      </c>
      <c r="O116" t="s">
        <v>138</v>
      </c>
      <c r="R116">
        <v>3235</v>
      </c>
      <c r="S116" t="s">
        <v>88</v>
      </c>
      <c r="V116" s="96">
        <v>4000</v>
      </c>
      <c r="W116" t="s">
        <v>138</v>
      </c>
      <c r="Z116">
        <v>3235</v>
      </c>
      <c r="AA116" t="s">
        <v>88</v>
      </c>
      <c r="AD116" s="96">
        <v>0</v>
      </c>
      <c r="AE116" t="s">
        <v>138</v>
      </c>
    </row>
    <row r="117" spans="1:31" x14ac:dyDescent="0.25">
      <c r="A117">
        <v>3236</v>
      </c>
      <c r="B117" t="s">
        <v>89</v>
      </c>
      <c r="E117" s="96">
        <v>12500</v>
      </c>
      <c r="F117" t="s">
        <v>138</v>
      </c>
      <c r="J117">
        <v>3236</v>
      </c>
      <c r="K117" t="s">
        <v>89</v>
      </c>
      <c r="N117" s="96">
        <v>12500</v>
      </c>
      <c r="O117" t="s">
        <v>138</v>
      </c>
      <c r="R117">
        <v>3236</v>
      </c>
      <c r="S117" t="s">
        <v>89</v>
      </c>
      <c r="V117" s="96">
        <v>12500</v>
      </c>
      <c r="W117" t="s">
        <v>138</v>
      </c>
      <c r="Z117">
        <v>3236</v>
      </c>
      <c r="AA117" t="s">
        <v>89</v>
      </c>
      <c r="AD117" s="96">
        <v>12000</v>
      </c>
      <c r="AE117" t="s">
        <v>138</v>
      </c>
    </row>
    <row r="118" spans="1:31" x14ac:dyDescent="0.25">
      <c r="E118" s="96"/>
      <c r="J118">
        <v>3236</v>
      </c>
      <c r="K118" t="s">
        <v>89</v>
      </c>
      <c r="N118" s="96">
        <v>1647.99</v>
      </c>
      <c r="O118" t="s">
        <v>136</v>
      </c>
      <c r="R118">
        <v>3236</v>
      </c>
      <c r="S118" t="s">
        <v>89</v>
      </c>
      <c r="V118" s="96">
        <v>1647.99</v>
      </c>
      <c r="W118" t="s">
        <v>136</v>
      </c>
      <c r="Z118">
        <v>3236</v>
      </c>
      <c r="AA118" t="s">
        <v>89</v>
      </c>
      <c r="AD118" s="96">
        <v>1647.99</v>
      </c>
      <c r="AE118" t="s">
        <v>136</v>
      </c>
    </row>
    <row r="119" spans="1:31" x14ac:dyDescent="0.25">
      <c r="A119">
        <v>3237</v>
      </c>
      <c r="B119" t="s">
        <v>90</v>
      </c>
      <c r="E119" s="96">
        <v>3000</v>
      </c>
      <c r="F119" t="s">
        <v>138</v>
      </c>
      <c r="J119">
        <v>3237</v>
      </c>
      <c r="K119" t="s">
        <v>90</v>
      </c>
      <c r="N119" s="96">
        <v>3000</v>
      </c>
      <c r="O119" t="s">
        <v>138</v>
      </c>
      <c r="R119">
        <v>3237</v>
      </c>
      <c r="S119" t="s">
        <v>90</v>
      </c>
      <c r="V119" s="96">
        <v>3000</v>
      </c>
      <c r="W119" t="s">
        <v>138</v>
      </c>
      <c r="Z119">
        <v>3237</v>
      </c>
      <c r="AA119" t="s">
        <v>90</v>
      </c>
      <c r="AD119" s="96">
        <v>3000</v>
      </c>
      <c r="AE119" t="s">
        <v>138</v>
      </c>
    </row>
    <row r="120" spans="1:31" x14ac:dyDescent="0.25">
      <c r="A120">
        <v>3238</v>
      </c>
      <c r="B120" t="s">
        <v>91</v>
      </c>
      <c r="E120" s="96">
        <v>16000</v>
      </c>
      <c r="F120" t="s">
        <v>138</v>
      </c>
      <c r="J120">
        <v>3238</v>
      </c>
      <c r="K120" t="s">
        <v>91</v>
      </c>
      <c r="N120" s="96">
        <v>16000</v>
      </c>
      <c r="O120" t="s">
        <v>138</v>
      </c>
      <c r="R120">
        <v>3238</v>
      </c>
      <c r="S120" t="s">
        <v>91</v>
      </c>
      <c r="V120" s="96">
        <v>16000</v>
      </c>
      <c r="W120" t="s">
        <v>138</v>
      </c>
      <c r="Z120">
        <v>3238</v>
      </c>
      <c r="AA120" t="s">
        <v>91</v>
      </c>
      <c r="AD120" s="96">
        <v>17430</v>
      </c>
      <c r="AE120" t="s">
        <v>138</v>
      </c>
    </row>
    <row r="121" spans="1:31" x14ac:dyDescent="0.25">
      <c r="A121">
        <v>3239</v>
      </c>
      <c r="B121" t="s">
        <v>92</v>
      </c>
      <c r="E121" s="96">
        <v>1500</v>
      </c>
      <c r="F121" t="s">
        <v>138</v>
      </c>
      <c r="J121">
        <v>3239</v>
      </c>
      <c r="K121" t="s">
        <v>92</v>
      </c>
      <c r="N121" s="96">
        <v>1500</v>
      </c>
      <c r="O121" t="s">
        <v>138</v>
      </c>
      <c r="R121">
        <v>3239</v>
      </c>
      <c r="S121" t="s">
        <v>92</v>
      </c>
      <c r="V121" s="96">
        <v>1500</v>
      </c>
      <c r="W121" t="s">
        <v>138</v>
      </c>
      <c r="Z121">
        <v>3239</v>
      </c>
      <c r="AA121" t="s">
        <v>92</v>
      </c>
      <c r="AD121" s="96">
        <v>500</v>
      </c>
      <c r="AE121" t="s">
        <v>138</v>
      </c>
    </row>
    <row r="122" spans="1:31" x14ac:dyDescent="0.25">
      <c r="A122" s="2">
        <v>329</v>
      </c>
      <c r="B122" s="2" t="s">
        <v>93</v>
      </c>
      <c r="C122" s="2"/>
      <c r="D122" s="2"/>
      <c r="E122" s="95">
        <f>SUM(E123:E127)</f>
        <v>16550</v>
      </c>
      <c r="F122" t="s">
        <v>138</v>
      </c>
      <c r="J122" s="2">
        <v>329</v>
      </c>
      <c r="K122" s="2" t="s">
        <v>93</v>
      </c>
      <c r="L122" s="2"/>
      <c r="M122" s="2"/>
      <c r="N122" s="95">
        <f>SUM(N123:N127)</f>
        <v>16550</v>
      </c>
      <c r="O122" t="s">
        <v>138</v>
      </c>
      <c r="R122" s="2">
        <v>329</v>
      </c>
      <c r="S122" s="2" t="s">
        <v>93</v>
      </c>
      <c r="T122" s="2"/>
      <c r="U122" s="2"/>
      <c r="V122" s="95">
        <f>SUM(V123:V127)</f>
        <v>16550</v>
      </c>
      <c r="W122" t="s">
        <v>138</v>
      </c>
      <c r="Z122" s="2">
        <v>329</v>
      </c>
      <c r="AA122" s="2" t="s">
        <v>93</v>
      </c>
      <c r="AB122" s="2"/>
      <c r="AC122" s="2"/>
      <c r="AD122" s="95">
        <f>SUM(AD123:AD127)</f>
        <v>18691.7</v>
      </c>
      <c r="AE122" t="s">
        <v>138</v>
      </c>
    </row>
    <row r="123" spans="1:31" x14ac:dyDescent="0.25">
      <c r="A123">
        <v>3292</v>
      </c>
      <c r="B123" t="s">
        <v>94</v>
      </c>
      <c r="E123" s="96">
        <v>300</v>
      </c>
      <c r="F123" t="s">
        <v>138</v>
      </c>
      <c r="J123">
        <v>3292</v>
      </c>
      <c r="K123" t="s">
        <v>94</v>
      </c>
      <c r="N123" s="96">
        <v>300</v>
      </c>
      <c r="O123" t="s">
        <v>138</v>
      </c>
      <c r="R123">
        <v>3292</v>
      </c>
      <c r="S123" t="s">
        <v>94</v>
      </c>
      <c r="V123" s="96">
        <v>300</v>
      </c>
      <c r="W123" t="s">
        <v>138</v>
      </c>
      <c r="Z123">
        <v>3292</v>
      </c>
      <c r="AA123" t="s">
        <v>94</v>
      </c>
      <c r="AD123" s="96">
        <v>300</v>
      </c>
      <c r="AE123" t="s">
        <v>138</v>
      </c>
    </row>
    <row r="124" spans="1:31" x14ac:dyDescent="0.25">
      <c r="A124">
        <v>3293</v>
      </c>
      <c r="B124" t="s">
        <v>95</v>
      </c>
      <c r="E124" s="96">
        <v>3000</v>
      </c>
      <c r="F124" t="s">
        <v>138</v>
      </c>
      <c r="J124">
        <v>3293</v>
      </c>
      <c r="K124" t="s">
        <v>95</v>
      </c>
      <c r="N124" s="96">
        <v>3000</v>
      </c>
      <c r="O124" t="s">
        <v>138</v>
      </c>
      <c r="R124">
        <v>3293</v>
      </c>
      <c r="S124" t="s">
        <v>95</v>
      </c>
      <c r="V124" s="96">
        <v>3000</v>
      </c>
      <c r="W124" t="s">
        <v>138</v>
      </c>
      <c r="Z124">
        <v>3293</v>
      </c>
      <c r="AA124" t="s">
        <v>95</v>
      </c>
      <c r="AD124" s="96">
        <v>4000</v>
      </c>
      <c r="AE124" t="s">
        <v>138</v>
      </c>
    </row>
    <row r="125" spans="1:31" x14ac:dyDescent="0.25">
      <c r="A125">
        <v>3294</v>
      </c>
      <c r="B125" t="s">
        <v>96</v>
      </c>
      <c r="E125" s="96">
        <v>250</v>
      </c>
      <c r="F125" t="s">
        <v>138</v>
      </c>
      <c r="J125">
        <v>3294</v>
      </c>
      <c r="K125" t="s">
        <v>96</v>
      </c>
      <c r="N125" s="96">
        <v>250</v>
      </c>
      <c r="O125" t="s">
        <v>138</v>
      </c>
      <c r="R125">
        <v>3294</v>
      </c>
      <c r="S125" t="s">
        <v>96</v>
      </c>
      <c r="V125" s="96">
        <v>250</v>
      </c>
      <c r="W125" t="s">
        <v>138</v>
      </c>
      <c r="Z125">
        <v>3294</v>
      </c>
      <c r="AA125" t="s">
        <v>96</v>
      </c>
      <c r="AD125" s="96">
        <v>500</v>
      </c>
      <c r="AE125" t="s">
        <v>138</v>
      </c>
    </row>
    <row r="126" spans="1:31" x14ac:dyDescent="0.25">
      <c r="A126">
        <v>3295</v>
      </c>
      <c r="B126" t="s">
        <v>97</v>
      </c>
      <c r="E126" s="96">
        <v>12000</v>
      </c>
      <c r="F126" t="s">
        <v>140</v>
      </c>
      <c r="J126">
        <v>3295</v>
      </c>
      <c r="K126" t="s">
        <v>97</v>
      </c>
      <c r="N126" s="96">
        <v>12000</v>
      </c>
      <c r="O126" t="s">
        <v>140</v>
      </c>
      <c r="R126">
        <v>3295</v>
      </c>
      <c r="S126" t="s">
        <v>97</v>
      </c>
      <c r="V126" s="96">
        <v>12000</v>
      </c>
      <c r="W126" t="s">
        <v>140</v>
      </c>
      <c r="Z126">
        <v>3295</v>
      </c>
      <c r="AA126" t="s">
        <v>97</v>
      </c>
      <c r="AD126" s="96">
        <v>12162.5</v>
      </c>
      <c r="AE126" t="s">
        <v>140</v>
      </c>
    </row>
    <row r="127" spans="1:31" x14ac:dyDescent="0.25">
      <c r="A127">
        <v>3299</v>
      </c>
      <c r="B127" t="s">
        <v>98</v>
      </c>
      <c r="E127" s="96">
        <v>1000</v>
      </c>
      <c r="F127" t="s">
        <v>138</v>
      </c>
      <c r="J127">
        <v>3299</v>
      </c>
      <c r="K127" t="s">
        <v>98</v>
      </c>
      <c r="N127" s="96">
        <v>1000</v>
      </c>
      <c r="O127" t="s">
        <v>138</v>
      </c>
      <c r="R127">
        <v>3299</v>
      </c>
      <c r="S127" t="s">
        <v>98</v>
      </c>
      <c r="V127" s="96">
        <v>1000</v>
      </c>
      <c r="W127" t="s">
        <v>138</v>
      </c>
      <c r="Z127">
        <v>3299</v>
      </c>
      <c r="AA127" t="s">
        <v>98</v>
      </c>
      <c r="AD127" s="96">
        <v>1729.2</v>
      </c>
      <c r="AE127" t="s">
        <v>138</v>
      </c>
    </row>
    <row r="128" spans="1:31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  <c r="J128" s="27">
        <v>34</v>
      </c>
      <c r="K128" s="27" t="s">
        <v>99</v>
      </c>
      <c r="L128" s="27"/>
      <c r="M128" s="27"/>
      <c r="N128" s="93">
        <f>SUM(N129:N130)</f>
        <v>0</v>
      </c>
      <c r="O128" t="s">
        <v>138</v>
      </c>
      <c r="R128" s="27">
        <v>34</v>
      </c>
      <c r="S128" s="27" t="s">
        <v>99</v>
      </c>
      <c r="T128" s="27"/>
      <c r="U128" s="27"/>
      <c r="V128" s="93">
        <f>SUM(V129:V130)</f>
        <v>0</v>
      </c>
      <c r="W128" t="s">
        <v>138</v>
      </c>
      <c r="Z128" s="27">
        <v>34</v>
      </c>
      <c r="AA128" s="27" t="s">
        <v>99</v>
      </c>
      <c r="AB128" s="27"/>
      <c r="AC128" s="27"/>
      <c r="AD128" s="93">
        <f>SUM(AD129:AD130)</f>
        <v>0</v>
      </c>
      <c r="AE128" t="s">
        <v>138</v>
      </c>
    </row>
    <row r="129" spans="1:31" x14ac:dyDescent="0.25">
      <c r="A129">
        <v>3431</v>
      </c>
      <c r="B129" t="s">
        <v>100</v>
      </c>
      <c r="E129" s="96">
        <v>0</v>
      </c>
      <c r="F129" t="s">
        <v>138</v>
      </c>
      <c r="J129">
        <v>3431</v>
      </c>
      <c r="K129" t="s">
        <v>100</v>
      </c>
      <c r="N129" s="96">
        <v>0</v>
      </c>
      <c r="O129" t="s">
        <v>138</v>
      </c>
      <c r="R129">
        <v>3431</v>
      </c>
      <c r="S129" t="s">
        <v>100</v>
      </c>
      <c r="V129" s="96">
        <v>0</v>
      </c>
      <c r="W129" t="s">
        <v>138</v>
      </c>
      <c r="Z129">
        <v>3431</v>
      </c>
      <c r="AA129" t="s">
        <v>100</v>
      </c>
      <c r="AD129" s="96">
        <v>0</v>
      </c>
      <c r="AE129" t="s">
        <v>138</v>
      </c>
    </row>
    <row r="130" spans="1:31" x14ac:dyDescent="0.25">
      <c r="A130">
        <v>3433</v>
      </c>
      <c r="B130" t="s">
        <v>101</v>
      </c>
      <c r="E130" s="96">
        <v>0</v>
      </c>
      <c r="F130" t="s">
        <v>138</v>
      </c>
      <c r="J130">
        <v>3433</v>
      </c>
      <c r="K130" t="s">
        <v>101</v>
      </c>
      <c r="N130" s="96">
        <v>0</v>
      </c>
      <c r="O130" t="s">
        <v>138</v>
      </c>
      <c r="R130">
        <v>3433</v>
      </c>
      <c r="S130" t="s">
        <v>101</v>
      </c>
      <c r="V130" s="96">
        <v>0</v>
      </c>
      <c r="W130" t="s">
        <v>138</v>
      </c>
      <c r="Z130">
        <v>3433</v>
      </c>
      <c r="AA130" t="s">
        <v>101</v>
      </c>
      <c r="AD130" s="96">
        <v>0</v>
      </c>
      <c r="AE130" t="s">
        <v>138</v>
      </c>
    </row>
    <row r="131" spans="1:31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  <c r="J131" s="27">
        <v>38</v>
      </c>
      <c r="K131" s="27" t="s">
        <v>102</v>
      </c>
      <c r="L131" s="27"/>
      <c r="M131" s="27"/>
      <c r="N131" s="93">
        <f>N132</f>
        <v>0</v>
      </c>
      <c r="O131" t="s">
        <v>138</v>
      </c>
      <c r="R131" s="27">
        <v>38</v>
      </c>
      <c r="S131" s="27" t="s">
        <v>102</v>
      </c>
      <c r="T131" s="27"/>
      <c r="U131" s="27"/>
      <c r="V131" s="93">
        <f>V132</f>
        <v>0</v>
      </c>
      <c r="W131" t="s">
        <v>138</v>
      </c>
      <c r="Z131" s="27">
        <v>38</v>
      </c>
      <c r="AA131" s="27" t="s">
        <v>102</v>
      </c>
      <c r="AB131" s="27"/>
      <c r="AC131" s="27"/>
      <c r="AD131" s="93">
        <f>AD132</f>
        <v>0</v>
      </c>
      <c r="AE131" t="s">
        <v>138</v>
      </c>
    </row>
    <row r="132" spans="1:31" x14ac:dyDescent="0.25">
      <c r="A132">
        <v>38311</v>
      </c>
      <c r="B132" t="s">
        <v>103</v>
      </c>
      <c r="E132" s="96"/>
      <c r="F132" t="s">
        <v>138</v>
      </c>
      <c r="J132">
        <v>38311</v>
      </c>
      <c r="K132" t="s">
        <v>103</v>
      </c>
      <c r="N132" s="96"/>
      <c r="O132" t="s">
        <v>138</v>
      </c>
      <c r="R132">
        <v>38311</v>
      </c>
      <c r="S132" t="s">
        <v>103</v>
      </c>
      <c r="V132" s="96"/>
      <c r="W132" t="s">
        <v>138</v>
      </c>
      <c r="Z132">
        <v>38311</v>
      </c>
      <c r="AA132" t="s">
        <v>103</v>
      </c>
      <c r="AD132" s="96"/>
      <c r="AE132" t="s">
        <v>138</v>
      </c>
    </row>
    <row r="133" spans="1:31" x14ac:dyDescent="0.25">
      <c r="E133" s="96"/>
      <c r="N133" s="96"/>
      <c r="V133" s="96"/>
      <c r="AD133" s="96"/>
    </row>
    <row r="134" spans="1:31" ht="15.75" x14ac:dyDescent="0.25">
      <c r="A134" s="39">
        <v>4</v>
      </c>
      <c r="B134" s="39" t="s">
        <v>104</v>
      </c>
      <c r="C134" s="39"/>
      <c r="D134" s="39"/>
      <c r="E134" s="97">
        <f>SUM(E135+E137)</f>
        <v>30000</v>
      </c>
      <c r="J134" s="39">
        <v>4</v>
      </c>
      <c r="K134" s="39" t="s">
        <v>104</v>
      </c>
      <c r="L134" s="39"/>
      <c r="M134" s="39"/>
      <c r="N134" s="97">
        <f>SUM(N135+N137)</f>
        <v>38450</v>
      </c>
      <c r="R134" s="39">
        <v>4</v>
      </c>
      <c r="S134" s="39" t="s">
        <v>104</v>
      </c>
      <c r="T134" s="39"/>
      <c r="U134" s="39"/>
      <c r="V134" s="97">
        <f>SUM(V135+V137+V146)</f>
        <v>592277.5</v>
      </c>
      <c r="Z134" s="39">
        <v>4</v>
      </c>
      <c r="AA134" s="39" t="s">
        <v>104</v>
      </c>
      <c r="AB134" s="39"/>
      <c r="AC134" s="39"/>
      <c r="AD134" s="97">
        <f>SUM(AD135+AD137+AD146)</f>
        <v>592277.5</v>
      </c>
    </row>
    <row r="135" spans="1:31" x14ac:dyDescent="0.25">
      <c r="A135" s="27">
        <v>41</v>
      </c>
      <c r="B135" s="27" t="s">
        <v>105</v>
      </c>
      <c r="C135" s="27"/>
      <c r="D135" s="27"/>
      <c r="E135" s="98">
        <f>E136</f>
        <v>0</v>
      </c>
      <c r="J135" s="27">
        <v>41</v>
      </c>
      <c r="K135" s="27" t="s">
        <v>105</v>
      </c>
      <c r="L135" s="27"/>
      <c r="M135" s="27"/>
      <c r="N135" s="98">
        <f>N136</f>
        <v>0</v>
      </c>
      <c r="R135" s="27">
        <v>41</v>
      </c>
      <c r="S135" s="27" t="s">
        <v>105</v>
      </c>
      <c r="T135" s="27"/>
      <c r="U135" s="27"/>
      <c r="V135" s="98">
        <f>V136</f>
        <v>0</v>
      </c>
      <c r="Z135" s="27">
        <v>41</v>
      </c>
      <c r="AA135" s="27" t="s">
        <v>105</v>
      </c>
      <c r="AB135" s="27"/>
      <c r="AC135" s="27"/>
      <c r="AD135" s="98">
        <f>AD136</f>
        <v>0</v>
      </c>
    </row>
    <row r="136" spans="1:31" x14ac:dyDescent="0.25">
      <c r="A136">
        <v>4511</v>
      </c>
      <c r="B136" t="s">
        <v>106</v>
      </c>
      <c r="E136" s="96">
        <v>0</v>
      </c>
      <c r="J136">
        <v>4511</v>
      </c>
      <c r="K136" t="s">
        <v>106</v>
      </c>
      <c r="N136" s="96">
        <v>0</v>
      </c>
      <c r="R136">
        <v>4511</v>
      </c>
      <c r="S136" t="s">
        <v>106</v>
      </c>
      <c r="V136" s="96">
        <v>0</v>
      </c>
      <c r="Z136">
        <v>4511</v>
      </c>
      <c r="AA136" t="s">
        <v>106</v>
      </c>
      <c r="AD136" s="96">
        <v>0</v>
      </c>
    </row>
    <row r="137" spans="1:31" x14ac:dyDescent="0.25">
      <c r="A137" s="27">
        <v>42</v>
      </c>
      <c r="B137" s="27" t="s">
        <v>107</v>
      </c>
      <c r="C137" s="27"/>
      <c r="D137" s="27"/>
      <c r="E137" s="93">
        <f>SUM(E138+E140+E144)</f>
        <v>30000</v>
      </c>
      <c r="F137" t="s">
        <v>159</v>
      </c>
      <c r="J137" s="27">
        <v>42</v>
      </c>
      <c r="K137" s="27" t="s">
        <v>107</v>
      </c>
      <c r="L137" s="27"/>
      <c r="M137" s="27"/>
      <c r="N137" s="93">
        <f>SUM(N138+N140+N144)</f>
        <v>38450</v>
      </c>
      <c r="O137" t="s">
        <v>159</v>
      </c>
      <c r="R137" s="27">
        <v>42</v>
      </c>
      <c r="S137" s="27" t="s">
        <v>107</v>
      </c>
      <c r="T137" s="27"/>
      <c r="U137" s="27"/>
      <c r="V137" s="93">
        <f>SUM(V138+V140+V144)</f>
        <v>38450</v>
      </c>
      <c r="W137" t="s">
        <v>159</v>
      </c>
      <c r="Z137" s="27">
        <v>42</v>
      </c>
      <c r="AA137" s="27" t="s">
        <v>107</v>
      </c>
      <c r="AB137" s="27"/>
      <c r="AC137" s="27"/>
      <c r="AD137" s="93">
        <f>SUM(AD138+AD140+AD144)</f>
        <v>38450</v>
      </c>
      <c r="AE137" t="s">
        <v>159</v>
      </c>
    </row>
    <row r="138" spans="1:31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  <c r="J138" s="50">
        <v>421</v>
      </c>
      <c r="K138" s="50" t="s">
        <v>133</v>
      </c>
      <c r="L138" s="50"/>
      <c r="M138" s="50"/>
      <c r="N138" s="99">
        <f>N139</f>
        <v>0</v>
      </c>
      <c r="O138" t="s">
        <v>137</v>
      </c>
      <c r="R138" s="50">
        <v>421</v>
      </c>
      <c r="S138" s="50" t="s">
        <v>133</v>
      </c>
      <c r="T138" s="50"/>
      <c r="U138" s="50"/>
      <c r="V138" s="99">
        <f>V139</f>
        <v>0</v>
      </c>
      <c r="W138" t="s">
        <v>137</v>
      </c>
      <c r="Z138" s="50">
        <v>421</v>
      </c>
      <c r="AA138" s="50" t="s">
        <v>133</v>
      </c>
      <c r="AB138" s="50"/>
      <c r="AC138" s="50"/>
      <c r="AD138" s="99">
        <f>AD139</f>
        <v>0</v>
      </c>
      <c r="AE138" t="s">
        <v>137</v>
      </c>
    </row>
    <row r="139" spans="1:31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  <c r="J139" s="52">
        <v>42123</v>
      </c>
      <c r="K139" s="53" t="s">
        <v>134</v>
      </c>
      <c r="L139" s="53"/>
      <c r="M139" s="53"/>
      <c r="N139" s="100">
        <v>0</v>
      </c>
      <c r="O139" t="s">
        <v>137</v>
      </c>
      <c r="R139" s="52">
        <v>42123</v>
      </c>
      <c r="S139" s="53" t="s">
        <v>134</v>
      </c>
      <c r="T139" s="53"/>
      <c r="U139" s="53"/>
      <c r="V139" s="100">
        <v>0</v>
      </c>
      <c r="W139" t="s">
        <v>137</v>
      </c>
      <c r="Z139" s="52">
        <v>42123</v>
      </c>
      <c r="AA139" s="53" t="s">
        <v>134</v>
      </c>
      <c r="AB139" s="53"/>
      <c r="AC139" s="53"/>
      <c r="AD139" s="100">
        <v>0</v>
      </c>
      <c r="AE139" t="s">
        <v>137</v>
      </c>
    </row>
    <row r="140" spans="1:31" x14ac:dyDescent="0.25">
      <c r="A140" s="2">
        <v>422</v>
      </c>
      <c r="B140" s="2" t="s">
        <v>108</v>
      </c>
      <c r="C140" s="2"/>
      <c r="D140" s="2"/>
      <c r="E140" s="95">
        <f>SUM(E141:E142)</f>
        <v>30000</v>
      </c>
      <c r="F140" t="s">
        <v>138</v>
      </c>
      <c r="J140" s="2">
        <v>422</v>
      </c>
      <c r="K140" s="2" t="s">
        <v>108</v>
      </c>
      <c r="L140" s="2"/>
      <c r="M140" s="2"/>
      <c r="N140" s="95">
        <f>SUM(N141:N143)</f>
        <v>38450</v>
      </c>
      <c r="O140" t="s">
        <v>138</v>
      </c>
      <c r="R140" s="2">
        <v>422</v>
      </c>
      <c r="S140" s="2" t="s">
        <v>108</v>
      </c>
      <c r="T140" s="2"/>
      <c r="U140" s="2"/>
      <c r="V140" s="95">
        <f>SUM(V141:V143)</f>
        <v>38450</v>
      </c>
      <c r="W140" t="s">
        <v>138</v>
      </c>
      <c r="Z140" s="2">
        <v>422</v>
      </c>
      <c r="AA140" s="2" t="s">
        <v>108</v>
      </c>
      <c r="AB140" s="2"/>
      <c r="AC140" s="2"/>
      <c r="AD140" s="95">
        <f>SUM(AD141:AD143)</f>
        <v>38450</v>
      </c>
      <c r="AE140" t="s">
        <v>138</v>
      </c>
    </row>
    <row r="141" spans="1:31" x14ac:dyDescent="0.25">
      <c r="A141">
        <v>42211</v>
      </c>
      <c r="B141" t="s">
        <v>128</v>
      </c>
      <c r="E141" s="96">
        <v>25000</v>
      </c>
      <c r="F141" t="s">
        <v>138</v>
      </c>
      <c r="J141">
        <v>42211</v>
      </c>
      <c r="K141" t="s">
        <v>128</v>
      </c>
      <c r="N141" s="96">
        <v>25000</v>
      </c>
      <c r="O141" t="s">
        <v>138</v>
      </c>
      <c r="R141">
        <v>42211</v>
      </c>
      <c r="S141" t="s">
        <v>128</v>
      </c>
      <c r="V141" s="96">
        <v>25000</v>
      </c>
      <c r="W141" t="s">
        <v>138</v>
      </c>
      <c r="Z141">
        <v>42211</v>
      </c>
      <c r="AA141" t="s">
        <v>128</v>
      </c>
      <c r="AD141" s="96">
        <v>25000</v>
      </c>
      <c r="AE141" t="s">
        <v>138</v>
      </c>
    </row>
    <row r="142" spans="1:31" x14ac:dyDescent="0.25">
      <c r="A142">
        <v>42219</v>
      </c>
      <c r="B142" t="s">
        <v>129</v>
      </c>
      <c r="E142" s="96">
        <v>5000</v>
      </c>
      <c r="F142" t="s">
        <v>138</v>
      </c>
      <c r="J142">
        <v>42219</v>
      </c>
      <c r="K142" t="s">
        <v>129</v>
      </c>
      <c r="N142" s="96">
        <v>5000</v>
      </c>
      <c r="O142" t="s">
        <v>138</v>
      </c>
      <c r="R142">
        <v>42219</v>
      </c>
      <c r="S142" t="s">
        <v>129</v>
      </c>
      <c r="V142" s="96">
        <v>5000</v>
      </c>
      <c r="W142" t="s">
        <v>138</v>
      </c>
      <c r="Z142">
        <v>42219</v>
      </c>
      <c r="AA142" t="s">
        <v>129</v>
      </c>
      <c r="AD142" s="96">
        <v>5000</v>
      </c>
      <c r="AE142" t="s">
        <v>138</v>
      </c>
    </row>
    <row r="143" spans="1:31" x14ac:dyDescent="0.25">
      <c r="A143" s="12">
        <v>42262</v>
      </c>
      <c r="B143" t="s">
        <v>109</v>
      </c>
      <c r="E143" s="82">
        <v>0</v>
      </c>
      <c r="J143" s="12">
        <v>42231</v>
      </c>
      <c r="K143" t="s">
        <v>206</v>
      </c>
      <c r="N143" s="82">
        <v>8450</v>
      </c>
      <c r="R143" s="12">
        <v>42231</v>
      </c>
      <c r="S143" t="s">
        <v>206</v>
      </c>
      <c r="V143" s="82">
        <v>8450</v>
      </c>
      <c r="Z143" s="12">
        <v>42231</v>
      </c>
      <c r="AA143" t="s">
        <v>206</v>
      </c>
      <c r="AD143" s="82">
        <v>8450</v>
      </c>
    </row>
    <row r="144" spans="1:31" x14ac:dyDescent="0.25">
      <c r="A144" s="2">
        <v>426</v>
      </c>
      <c r="B144" s="48" t="s">
        <v>135</v>
      </c>
      <c r="C144" s="48"/>
      <c r="D144" s="48"/>
      <c r="E144" s="95">
        <f>E145</f>
        <v>0</v>
      </c>
      <c r="J144" s="2">
        <v>426</v>
      </c>
      <c r="K144" s="48" t="s">
        <v>135</v>
      </c>
      <c r="L144" s="48"/>
      <c r="M144" s="48"/>
      <c r="N144" s="95">
        <f>N145</f>
        <v>0</v>
      </c>
      <c r="R144" s="2">
        <v>426</v>
      </c>
      <c r="S144" s="48" t="s">
        <v>135</v>
      </c>
      <c r="T144" s="48"/>
      <c r="U144" s="48"/>
      <c r="V144" s="95">
        <f>V145</f>
        <v>0</v>
      </c>
      <c r="Z144" s="2">
        <v>426</v>
      </c>
      <c r="AA144" s="48" t="s">
        <v>135</v>
      </c>
      <c r="AB144" s="48"/>
      <c r="AC144" s="48"/>
      <c r="AD144" s="95">
        <f>AD145</f>
        <v>0</v>
      </c>
    </row>
    <row r="145" spans="1:31" x14ac:dyDescent="0.25">
      <c r="A145" s="12">
        <v>42641</v>
      </c>
      <c r="B145" t="s">
        <v>132</v>
      </c>
      <c r="E145" s="82">
        <v>0</v>
      </c>
      <c r="J145" s="12">
        <v>42641</v>
      </c>
      <c r="K145" t="s">
        <v>132</v>
      </c>
      <c r="N145" s="82">
        <v>0</v>
      </c>
      <c r="R145" s="12">
        <v>42641</v>
      </c>
      <c r="S145" t="s">
        <v>132</v>
      </c>
      <c r="V145" s="82">
        <v>0</v>
      </c>
      <c r="Z145" s="12">
        <v>42641</v>
      </c>
      <c r="AA145" t="s">
        <v>132</v>
      </c>
      <c r="AD145" s="82">
        <v>0</v>
      </c>
    </row>
    <row r="146" spans="1:31" x14ac:dyDescent="0.25">
      <c r="A146" s="12"/>
      <c r="E146" s="82"/>
      <c r="J146" s="12"/>
      <c r="N146" s="82"/>
      <c r="R146" s="12">
        <v>45</v>
      </c>
      <c r="S146" t="s">
        <v>209</v>
      </c>
      <c r="V146" s="82">
        <f>V147</f>
        <v>553827.5</v>
      </c>
      <c r="Z146" s="12">
        <v>45</v>
      </c>
      <c r="AA146" t="s">
        <v>209</v>
      </c>
      <c r="AD146" s="82">
        <f>AD147</f>
        <v>553827.5</v>
      </c>
    </row>
    <row r="147" spans="1:31" x14ac:dyDescent="0.25">
      <c r="A147" s="12"/>
      <c r="E147" s="82"/>
      <c r="J147" s="12"/>
      <c r="N147" s="82"/>
      <c r="R147" s="12">
        <v>45111</v>
      </c>
      <c r="S147" t="s">
        <v>210</v>
      </c>
      <c r="V147" s="82">
        <v>553827.5</v>
      </c>
      <c r="Z147" s="12">
        <v>45111</v>
      </c>
      <c r="AA147" t="s">
        <v>210</v>
      </c>
      <c r="AD147" s="82">
        <v>553827.5</v>
      </c>
    </row>
    <row r="148" spans="1:31" x14ac:dyDescent="0.25">
      <c r="A148" s="13"/>
      <c r="B148" s="13"/>
      <c r="C148" s="13"/>
      <c r="D148" s="13"/>
      <c r="E148" s="94"/>
      <c r="J148" s="13"/>
      <c r="K148" s="13"/>
      <c r="L148" s="13"/>
      <c r="M148" s="13"/>
      <c r="N148" s="94"/>
      <c r="R148" s="13"/>
      <c r="S148" s="13"/>
      <c r="T148" s="13"/>
      <c r="U148" s="13"/>
      <c r="V148" s="94"/>
      <c r="Z148" s="13"/>
      <c r="AA148" s="13"/>
      <c r="AB148" s="13"/>
      <c r="AC148" s="13"/>
      <c r="AD148" s="94"/>
    </row>
    <row r="149" spans="1:31" x14ac:dyDescent="0.25">
      <c r="A149" s="42" t="s">
        <v>110</v>
      </c>
      <c r="B149" s="42"/>
      <c r="C149" s="42"/>
      <c r="D149" s="42"/>
      <c r="E149" s="101">
        <f>SUM(E151+E160+E165+E171+E219)</f>
        <v>231217.26</v>
      </c>
      <c r="J149" s="42" t="s">
        <v>110</v>
      </c>
      <c r="K149" s="42"/>
      <c r="L149" s="42"/>
      <c r="M149" s="42"/>
      <c r="N149" s="101">
        <f>SUM(N151+N160+N165+N171+N219)</f>
        <v>231401.89</v>
      </c>
      <c r="R149" s="42" t="s">
        <v>110</v>
      </c>
      <c r="S149" s="42"/>
      <c r="T149" s="42"/>
      <c r="U149" s="42"/>
      <c r="V149" s="101">
        <f>SUM(V151+V160+V165+V171+V219)</f>
        <v>231401.89</v>
      </c>
      <c r="Z149" s="42" t="s">
        <v>110</v>
      </c>
      <c r="AA149" s="42"/>
      <c r="AB149" s="42"/>
      <c r="AC149" s="42"/>
      <c r="AD149" s="101">
        <f>SUM(AD151+AD160+AD165+AD171+AD219)</f>
        <v>258381.89</v>
      </c>
    </row>
    <row r="150" spans="1:31" x14ac:dyDescent="0.25">
      <c r="A150" s="62" t="s">
        <v>168</v>
      </c>
      <c r="B150" s="62"/>
      <c r="C150" s="62"/>
      <c r="D150" s="62"/>
      <c r="E150" s="102"/>
      <c r="J150" s="62" t="s">
        <v>168</v>
      </c>
      <c r="K150" s="62"/>
      <c r="L150" s="62"/>
      <c r="M150" s="62"/>
      <c r="N150" s="102"/>
      <c r="R150" s="62" t="s">
        <v>168</v>
      </c>
      <c r="S150" s="62"/>
      <c r="T150" s="62"/>
      <c r="U150" s="62"/>
      <c r="V150" s="102"/>
      <c r="Z150" s="62" t="s">
        <v>168</v>
      </c>
      <c r="AA150" s="62"/>
      <c r="AB150" s="62"/>
      <c r="AC150" s="62"/>
      <c r="AD150" s="102"/>
    </row>
    <row r="151" spans="1:31" x14ac:dyDescent="0.25">
      <c r="A151" s="44" t="s">
        <v>144</v>
      </c>
      <c r="B151" s="44"/>
      <c r="C151" s="44"/>
      <c r="D151" s="44"/>
      <c r="E151" s="103">
        <f>E152</f>
        <v>32000</v>
      </c>
      <c r="F151" t="s">
        <v>138</v>
      </c>
      <c r="J151" s="44" t="s">
        <v>144</v>
      </c>
      <c r="K151" s="44"/>
      <c r="L151" s="44"/>
      <c r="M151" s="44"/>
      <c r="N151" s="103">
        <f>N152</f>
        <v>32000</v>
      </c>
      <c r="O151" t="s">
        <v>138</v>
      </c>
      <c r="R151" s="44" t="s">
        <v>144</v>
      </c>
      <c r="S151" s="44"/>
      <c r="T151" s="44"/>
      <c r="U151" s="44"/>
      <c r="V151" s="103">
        <f>V152</f>
        <v>32000</v>
      </c>
      <c r="W151" t="s">
        <v>138</v>
      </c>
      <c r="Z151" s="44" t="s">
        <v>144</v>
      </c>
      <c r="AA151" s="44"/>
      <c r="AB151" s="44"/>
      <c r="AC151" s="44"/>
      <c r="AD151" s="103">
        <f>AD152</f>
        <v>13000</v>
      </c>
      <c r="AE151" t="s">
        <v>138</v>
      </c>
    </row>
    <row r="152" spans="1:31" x14ac:dyDescent="0.25">
      <c r="A152" s="2">
        <v>329</v>
      </c>
      <c r="B152" s="2" t="s">
        <v>111</v>
      </c>
      <c r="C152" s="2"/>
      <c r="D152" s="2"/>
      <c r="E152" s="104">
        <f>SUM(E153:E158)</f>
        <v>32000</v>
      </c>
      <c r="J152" s="2">
        <v>329</v>
      </c>
      <c r="K152" s="2" t="s">
        <v>111</v>
      </c>
      <c r="L152" s="2"/>
      <c r="M152" s="2"/>
      <c r="N152" s="104">
        <f>SUM(N153:N158)</f>
        <v>32000</v>
      </c>
      <c r="R152" s="2">
        <v>329</v>
      </c>
      <c r="S152" s="2" t="s">
        <v>111</v>
      </c>
      <c r="T152" s="2"/>
      <c r="U152" s="2"/>
      <c r="V152" s="104">
        <f>SUM(V153:V158)</f>
        <v>32000</v>
      </c>
      <c r="Z152" s="2">
        <v>329</v>
      </c>
      <c r="AA152" s="2" t="s">
        <v>111</v>
      </c>
      <c r="AB152" s="2"/>
      <c r="AC152" s="2"/>
      <c r="AD152" s="104">
        <f>SUM(AD153:AD158)</f>
        <v>13000</v>
      </c>
    </row>
    <row r="153" spans="1:31" x14ac:dyDescent="0.25">
      <c r="A153" s="12">
        <v>32224</v>
      </c>
      <c r="B153" s="12" t="s">
        <v>154</v>
      </c>
      <c r="C153" s="12"/>
      <c r="D153" s="2"/>
      <c r="E153" s="104"/>
      <c r="J153" s="12">
        <v>32224</v>
      </c>
      <c r="K153" s="12" t="s">
        <v>154</v>
      </c>
      <c r="L153" s="12"/>
      <c r="M153" s="2"/>
      <c r="N153" s="104"/>
      <c r="R153" s="12">
        <v>32224</v>
      </c>
      <c r="S153" s="12" t="s">
        <v>154</v>
      </c>
      <c r="T153" s="12"/>
      <c r="U153" s="2"/>
      <c r="V153" s="104"/>
      <c r="Z153" s="12">
        <v>32224</v>
      </c>
      <c r="AA153" s="12" t="s">
        <v>154</v>
      </c>
      <c r="AB153" s="12"/>
      <c r="AC153" s="2"/>
      <c r="AD153" s="104"/>
    </row>
    <row r="154" spans="1:31" x14ac:dyDescent="0.25">
      <c r="A154" s="12">
        <v>32359</v>
      </c>
      <c r="B154" s="12" t="s">
        <v>155</v>
      </c>
      <c r="C154" s="12"/>
      <c r="D154" s="2"/>
      <c r="E154" s="104"/>
      <c r="J154" s="12">
        <v>32359</v>
      </c>
      <c r="K154" s="12" t="s">
        <v>155</v>
      </c>
      <c r="L154" s="12"/>
      <c r="M154" s="2"/>
      <c r="N154" s="104"/>
      <c r="R154" s="12">
        <v>32359</v>
      </c>
      <c r="S154" s="12" t="s">
        <v>155</v>
      </c>
      <c r="T154" s="12"/>
      <c r="U154" s="2"/>
      <c r="V154" s="104"/>
      <c r="Z154" s="12">
        <v>32359</v>
      </c>
      <c r="AA154" s="12" t="s">
        <v>155</v>
      </c>
      <c r="AB154" s="12"/>
      <c r="AC154" s="2"/>
      <c r="AD154" s="104"/>
    </row>
    <row r="155" spans="1:31" x14ac:dyDescent="0.25">
      <c r="A155" s="12">
        <v>32371</v>
      </c>
      <c r="B155" s="12" t="s">
        <v>176</v>
      </c>
      <c r="C155" s="12"/>
      <c r="D155" s="2"/>
      <c r="E155" s="104">
        <v>0</v>
      </c>
      <c r="J155" s="12">
        <v>32371</v>
      </c>
      <c r="K155" s="12" t="s">
        <v>176</v>
      </c>
      <c r="L155" s="12"/>
      <c r="M155" s="2"/>
      <c r="N155" s="104">
        <v>0</v>
      </c>
      <c r="R155" s="12">
        <v>32371</v>
      </c>
      <c r="S155" s="12" t="s">
        <v>176</v>
      </c>
      <c r="T155" s="12"/>
      <c r="U155" s="2"/>
      <c r="V155" s="104">
        <v>0</v>
      </c>
      <c r="Z155" s="12">
        <v>32371</v>
      </c>
      <c r="AA155" s="12" t="s">
        <v>176</v>
      </c>
      <c r="AB155" s="12"/>
      <c r="AC155" s="2"/>
      <c r="AD155" s="104">
        <v>0</v>
      </c>
    </row>
    <row r="156" spans="1:31" x14ac:dyDescent="0.25">
      <c r="A156" s="12">
        <v>3239</v>
      </c>
      <c r="B156" s="12" t="s">
        <v>177</v>
      </c>
      <c r="C156" s="12"/>
      <c r="D156" s="2"/>
      <c r="E156" s="104"/>
      <c r="J156" s="12">
        <v>3239</v>
      </c>
      <c r="K156" s="12" t="s">
        <v>177</v>
      </c>
      <c r="L156" s="12"/>
      <c r="M156" s="2"/>
      <c r="N156" s="104"/>
      <c r="R156" s="12">
        <v>3239</v>
      </c>
      <c r="S156" s="12" t="s">
        <v>177</v>
      </c>
      <c r="T156" s="12"/>
      <c r="U156" s="2"/>
      <c r="V156" s="104"/>
      <c r="Z156" s="12">
        <v>3239</v>
      </c>
      <c r="AA156" s="12" t="s">
        <v>177</v>
      </c>
      <c r="AB156" s="12"/>
      <c r="AC156" s="2"/>
      <c r="AD156" s="104">
        <v>2000</v>
      </c>
    </row>
    <row r="157" spans="1:31" x14ac:dyDescent="0.25">
      <c r="A157" s="12">
        <v>32411</v>
      </c>
      <c r="B157" s="12" t="s">
        <v>156</v>
      </c>
      <c r="C157" s="12"/>
      <c r="D157" s="2"/>
      <c r="E157" s="104"/>
      <c r="J157" s="12">
        <v>32411</v>
      </c>
      <c r="K157" s="12" t="s">
        <v>156</v>
      </c>
      <c r="L157" s="12"/>
      <c r="M157" s="2"/>
      <c r="N157" s="104"/>
      <c r="R157" s="12">
        <v>32411</v>
      </c>
      <c r="S157" s="12" t="s">
        <v>156</v>
      </c>
      <c r="T157" s="12"/>
      <c r="U157" s="2"/>
      <c r="V157" s="104"/>
      <c r="Z157" s="12">
        <v>32411</v>
      </c>
      <c r="AA157" s="12" t="s">
        <v>156</v>
      </c>
      <c r="AB157" s="12"/>
      <c r="AC157" s="2"/>
      <c r="AD157" s="104"/>
    </row>
    <row r="158" spans="1:31" x14ac:dyDescent="0.25">
      <c r="A158" s="12">
        <v>32999</v>
      </c>
      <c r="B158" s="12" t="s">
        <v>112</v>
      </c>
      <c r="C158" s="12"/>
      <c r="D158" s="12"/>
      <c r="E158" s="82">
        <v>32000</v>
      </c>
      <c r="J158" s="12">
        <v>32999</v>
      </c>
      <c r="K158" s="12" t="s">
        <v>112</v>
      </c>
      <c r="L158" s="12"/>
      <c r="M158" s="12"/>
      <c r="N158" s="82">
        <v>32000</v>
      </c>
      <c r="R158" s="12">
        <v>32999</v>
      </c>
      <c r="S158" s="12" t="s">
        <v>112</v>
      </c>
      <c r="T158" s="12"/>
      <c r="U158" s="12"/>
      <c r="V158" s="82">
        <v>32000</v>
      </c>
      <c r="Z158" s="12">
        <v>32999</v>
      </c>
      <c r="AA158" s="12" t="s">
        <v>112</v>
      </c>
      <c r="AB158" s="12"/>
      <c r="AC158" s="12"/>
      <c r="AD158" s="82">
        <v>11000</v>
      </c>
    </row>
    <row r="159" spans="1:31" x14ac:dyDescent="0.25">
      <c r="A159" s="12"/>
      <c r="B159" s="12"/>
      <c r="C159" s="12"/>
      <c r="D159" s="12"/>
      <c r="E159" s="82"/>
      <c r="J159" s="12"/>
      <c r="K159" s="12"/>
      <c r="L159" s="12"/>
      <c r="M159" s="12"/>
      <c r="N159" s="82"/>
      <c r="R159" s="12"/>
      <c r="S159" s="12"/>
      <c r="T159" s="12"/>
      <c r="U159" s="12"/>
      <c r="V159" s="82"/>
      <c r="Z159" s="12"/>
      <c r="AA159" s="12"/>
      <c r="AB159" s="12"/>
      <c r="AC159" s="12"/>
      <c r="AD159" s="82"/>
    </row>
    <row r="160" spans="1:31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  <c r="J160" s="44" t="s">
        <v>145</v>
      </c>
      <c r="K160" s="44"/>
      <c r="L160" s="44"/>
      <c r="M160" s="44"/>
      <c r="N160" s="103">
        <f>SUM(N161+N163)</f>
        <v>0</v>
      </c>
      <c r="O160" t="s">
        <v>138</v>
      </c>
      <c r="R160" s="44" t="s">
        <v>145</v>
      </c>
      <c r="S160" s="44"/>
      <c r="T160" s="44"/>
      <c r="U160" s="44"/>
      <c r="V160" s="103">
        <f>SUM(V161+V163)</f>
        <v>0</v>
      </c>
      <c r="W160" t="s">
        <v>138</v>
      </c>
      <c r="Z160" s="44" t="s">
        <v>145</v>
      </c>
      <c r="AA160" s="44"/>
      <c r="AB160" s="44"/>
      <c r="AC160" s="44"/>
      <c r="AD160" s="103">
        <f>SUM(AD161+AD163)</f>
        <v>0</v>
      </c>
      <c r="AE160" t="s">
        <v>138</v>
      </c>
    </row>
    <row r="161" spans="1:31" x14ac:dyDescent="0.25">
      <c r="A161" s="2">
        <v>311</v>
      </c>
      <c r="B161" s="2" t="s">
        <v>56</v>
      </c>
      <c r="C161" s="2"/>
      <c r="D161" s="2"/>
      <c r="E161" s="82">
        <f>E162</f>
        <v>0</v>
      </c>
      <c r="J161" s="2">
        <v>311</v>
      </c>
      <c r="K161" s="2" t="s">
        <v>56</v>
      </c>
      <c r="L161" s="2"/>
      <c r="M161" s="2"/>
      <c r="N161" s="82">
        <f>N162</f>
        <v>0</v>
      </c>
      <c r="R161" s="2">
        <v>311</v>
      </c>
      <c r="S161" s="2" t="s">
        <v>56</v>
      </c>
      <c r="T161" s="2"/>
      <c r="U161" s="2"/>
      <c r="V161" s="82">
        <f>V162</f>
        <v>0</v>
      </c>
      <c r="Z161" s="2">
        <v>311</v>
      </c>
      <c r="AA161" s="2" t="s">
        <v>56</v>
      </c>
      <c r="AB161" s="2"/>
      <c r="AC161" s="2"/>
      <c r="AD161" s="82">
        <f>AD162</f>
        <v>0</v>
      </c>
    </row>
    <row r="162" spans="1:31" x14ac:dyDescent="0.25">
      <c r="A162" s="12">
        <v>3111</v>
      </c>
      <c r="B162" s="12" t="s">
        <v>57</v>
      </c>
      <c r="C162" s="12"/>
      <c r="D162" s="12"/>
      <c r="E162" s="82">
        <v>0</v>
      </c>
      <c r="J162" s="12">
        <v>3111</v>
      </c>
      <c r="K162" s="12" t="s">
        <v>57</v>
      </c>
      <c r="L162" s="12"/>
      <c r="M162" s="12"/>
      <c r="N162" s="82">
        <v>0</v>
      </c>
      <c r="R162" s="12">
        <v>3111</v>
      </c>
      <c r="S162" s="12" t="s">
        <v>57</v>
      </c>
      <c r="T162" s="12"/>
      <c r="U162" s="12"/>
      <c r="V162" s="82">
        <v>0</v>
      </c>
      <c r="Z162" s="12">
        <v>3111</v>
      </c>
      <c r="AA162" s="12" t="s">
        <v>57</v>
      </c>
      <c r="AB162" s="12"/>
      <c r="AC162" s="12"/>
      <c r="AD162" s="82">
        <v>0</v>
      </c>
    </row>
    <row r="163" spans="1:31" x14ac:dyDescent="0.25">
      <c r="A163" s="2">
        <v>313</v>
      </c>
      <c r="B163" s="2" t="s">
        <v>67</v>
      </c>
      <c r="C163" s="2"/>
      <c r="D163" s="2"/>
      <c r="E163" s="82">
        <f>E164</f>
        <v>0</v>
      </c>
      <c r="J163" s="2">
        <v>313</v>
      </c>
      <c r="K163" s="2" t="s">
        <v>67</v>
      </c>
      <c r="L163" s="2"/>
      <c r="M163" s="2"/>
      <c r="N163" s="82">
        <f>N164</f>
        <v>0</v>
      </c>
      <c r="R163" s="2">
        <v>313</v>
      </c>
      <c r="S163" s="2" t="s">
        <v>67</v>
      </c>
      <c r="T163" s="2"/>
      <c r="U163" s="2"/>
      <c r="V163" s="82">
        <f>V164</f>
        <v>0</v>
      </c>
      <c r="Z163" s="2">
        <v>313</v>
      </c>
      <c r="AA163" s="2" t="s">
        <v>67</v>
      </c>
      <c r="AB163" s="2"/>
      <c r="AC163" s="2"/>
      <c r="AD163" s="82">
        <f>AD164</f>
        <v>0</v>
      </c>
    </row>
    <row r="164" spans="1:31" x14ac:dyDescent="0.25">
      <c r="A164" s="12">
        <v>3132</v>
      </c>
      <c r="B164" s="12" t="s">
        <v>148</v>
      </c>
      <c r="C164" s="12"/>
      <c r="D164" s="12"/>
      <c r="E164" s="82">
        <v>0</v>
      </c>
      <c r="J164" s="12">
        <v>3132</v>
      </c>
      <c r="K164" s="12" t="s">
        <v>148</v>
      </c>
      <c r="L164" s="12"/>
      <c r="M164" s="12"/>
      <c r="N164" s="82">
        <v>0</v>
      </c>
      <c r="R164" s="12">
        <v>3132</v>
      </c>
      <c r="S164" s="12" t="s">
        <v>148</v>
      </c>
      <c r="T164" s="12"/>
      <c r="U164" s="12"/>
      <c r="V164" s="82">
        <v>0</v>
      </c>
      <c r="Z164" s="12">
        <v>3132</v>
      </c>
      <c r="AA164" s="12" t="s">
        <v>148</v>
      </c>
      <c r="AB164" s="12"/>
      <c r="AC164" s="12"/>
      <c r="AD164" s="82">
        <v>0</v>
      </c>
    </row>
    <row r="165" spans="1:31" x14ac:dyDescent="0.25">
      <c r="A165" s="44" t="s">
        <v>146</v>
      </c>
      <c r="B165" s="44"/>
      <c r="C165" s="44"/>
      <c r="D165" s="44"/>
      <c r="E165" s="103">
        <f>SUM(E166+E168)</f>
        <v>44500</v>
      </c>
      <c r="J165" s="44" t="s">
        <v>146</v>
      </c>
      <c r="K165" s="44"/>
      <c r="L165" s="44"/>
      <c r="M165" s="44"/>
      <c r="N165" s="103">
        <f>SUM(N166+N168)</f>
        <v>44500.02</v>
      </c>
      <c r="R165" s="44" t="s">
        <v>146</v>
      </c>
      <c r="S165" s="44"/>
      <c r="T165" s="44"/>
      <c r="U165" s="44"/>
      <c r="V165" s="103">
        <f>SUM(V166+V168)</f>
        <v>44500.02</v>
      </c>
      <c r="Z165" s="44" t="s">
        <v>146</v>
      </c>
      <c r="AA165" s="44"/>
      <c r="AB165" s="44"/>
      <c r="AC165" s="44"/>
      <c r="AD165" s="103">
        <f>SUM(AD166+AD168)</f>
        <v>44500.02</v>
      </c>
    </row>
    <row r="166" spans="1:31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  <c r="J166" s="2">
        <v>322</v>
      </c>
      <c r="K166" s="2" t="s">
        <v>113</v>
      </c>
      <c r="L166" s="2"/>
      <c r="M166" s="2"/>
      <c r="N166" s="95">
        <f>N167</f>
        <v>1500</v>
      </c>
      <c r="O166" t="s">
        <v>114</v>
      </c>
      <c r="R166" s="2">
        <v>322</v>
      </c>
      <c r="S166" s="2" t="s">
        <v>113</v>
      </c>
      <c r="T166" s="2"/>
      <c r="U166" s="2"/>
      <c r="V166" s="95">
        <f>V167</f>
        <v>1500</v>
      </c>
      <c r="W166" t="s">
        <v>114</v>
      </c>
      <c r="Z166" s="2">
        <v>322</v>
      </c>
      <c r="AA166" s="2" t="s">
        <v>113</v>
      </c>
      <c r="AB166" s="2"/>
      <c r="AC166" s="2"/>
      <c r="AD166" s="95">
        <f>AD167</f>
        <v>1500</v>
      </c>
      <c r="AE166" t="s">
        <v>114</v>
      </c>
    </row>
    <row r="167" spans="1:31" x14ac:dyDescent="0.25">
      <c r="A167">
        <v>3221</v>
      </c>
      <c r="B167" t="s">
        <v>115</v>
      </c>
      <c r="E167" s="96">
        <v>1500</v>
      </c>
      <c r="J167">
        <v>3221</v>
      </c>
      <c r="K167" t="s">
        <v>115</v>
      </c>
      <c r="N167" s="96">
        <v>1500</v>
      </c>
      <c r="R167">
        <v>3221</v>
      </c>
      <c r="S167" t="s">
        <v>115</v>
      </c>
      <c r="V167" s="96">
        <v>1500</v>
      </c>
      <c r="Z167">
        <v>3221</v>
      </c>
      <c r="AA167" t="s">
        <v>115</v>
      </c>
      <c r="AD167" s="96">
        <v>1500</v>
      </c>
    </row>
    <row r="168" spans="1:31" x14ac:dyDescent="0.25">
      <c r="A168" s="2">
        <v>323</v>
      </c>
      <c r="B168" s="2" t="s">
        <v>83</v>
      </c>
      <c r="C168" s="2"/>
      <c r="D168" s="2"/>
      <c r="E168" s="95">
        <f>E169</f>
        <v>43000</v>
      </c>
      <c r="F168" t="s">
        <v>114</v>
      </c>
      <c r="J168" s="2">
        <v>323</v>
      </c>
      <c r="K168" s="2" t="s">
        <v>83</v>
      </c>
      <c r="L168" s="2"/>
      <c r="M168" s="2"/>
      <c r="N168" s="95">
        <f>N169</f>
        <v>43000.02</v>
      </c>
      <c r="O168" t="s">
        <v>114</v>
      </c>
      <c r="R168" s="2">
        <v>323</v>
      </c>
      <c r="S168" s="2" t="s">
        <v>83</v>
      </c>
      <c r="T168" s="2"/>
      <c r="U168" s="2"/>
      <c r="V168" s="95">
        <f>V169</f>
        <v>43000.02</v>
      </c>
      <c r="W168" t="s">
        <v>114</v>
      </c>
      <c r="Z168" s="2">
        <v>323</v>
      </c>
      <c r="AA168" s="2" t="s">
        <v>83</v>
      </c>
      <c r="AB168" s="2"/>
      <c r="AC168" s="2"/>
      <c r="AD168" s="95">
        <f>AD169</f>
        <v>43000.02</v>
      </c>
      <c r="AE168" t="s">
        <v>114</v>
      </c>
    </row>
    <row r="169" spans="1:31" x14ac:dyDescent="0.25">
      <c r="A169">
        <v>3237</v>
      </c>
      <c r="B169" t="s">
        <v>116</v>
      </c>
      <c r="E169" s="96">
        <v>43000</v>
      </c>
      <c r="J169">
        <v>3237</v>
      </c>
      <c r="K169" t="s">
        <v>116</v>
      </c>
      <c r="N169" s="96">
        <v>43000.02</v>
      </c>
      <c r="R169">
        <v>3237</v>
      </c>
      <c r="S169" t="s">
        <v>116</v>
      </c>
      <c r="V169" s="96">
        <v>43000.02</v>
      </c>
      <c r="Z169">
        <v>3237</v>
      </c>
      <c r="AA169" t="s">
        <v>116</v>
      </c>
      <c r="AD169" s="96">
        <v>43000.02</v>
      </c>
    </row>
    <row r="170" spans="1:31" x14ac:dyDescent="0.25">
      <c r="E170" s="96"/>
      <c r="N170" s="96"/>
      <c r="V170" s="96"/>
      <c r="AD170" s="96"/>
    </row>
    <row r="171" spans="1:31" x14ac:dyDescent="0.25">
      <c r="A171" s="44" t="s">
        <v>147</v>
      </c>
      <c r="B171" s="2"/>
      <c r="C171" s="47"/>
      <c r="D171" s="47"/>
      <c r="E171" s="103">
        <f>SUM(E173+E175+E181+E188+E202+E204+E214)</f>
        <v>88790.37999999999</v>
      </c>
      <c r="J171" s="44" t="s">
        <v>147</v>
      </c>
      <c r="K171" s="2"/>
      <c r="L171" s="47"/>
      <c r="M171" s="47"/>
      <c r="N171" s="103">
        <f>SUM(N173+N175+N181+N188+N202+N204+N214)</f>
        <v>88974.99</v>
      </c>
      <c r="R171" s="44" t="s">
        <v>147</v>
      </c>
      <c r="S171" s="2"/>
      <c r="T171" s="47"/>
      <c r="U171" s="47"/>
      <c r="V171" s="103">
        <f>SUM(V173+V175+V181+V188+V202+V204+V214)</f>
        <v>88974.99</v>
      </c>
      <c r="Z171" s="44" t="s">
        <v>147</v>
      </c>
      <c r="AA171" s="2"/>
      <c r="AB171" s="47"/>
      <c r="AC171" s="47"/>
      <c r="AD171" s="103">
        <f>SUM(AD173+AD175+AD181+AD188+AD202+AD204+AD214)</f>
        <v>134954.99000000002</v>
      </c>
    </row>
    <row r="172" spans="1:31" x14ac:dyDescent="0.25">
      <c r="E172" s="96"/>
      <c r="N172" s="96"/>
      <c r="V172" s="96"/>
      <c r="Z172" s="44"/>
      <c r="AA172" s="2"/>
      <c r="AB172" s="47"/>
      <c r="AC172" s="47"/>
      <c r="AD172" s="103"/>
    </row>
    <row r="173" spans="1:31" x14ac:dyDescent="0.25">
      <c r="A173" s="48">
        <v>311</v>
      </c>
      <c r="B173" s="48" t="s">
        <v>57</v>
      </c>
      <c r="C173" s="48"/>
      <c r="D173" s="48"/>
      <c r="E173" s="105">
        <f>E174</f>
        <v>0</v>
      </c>
      <c r="J173" s="48">
        <v>311</v>
      </c>
      <c r="K173" s="48" t="s">
        <v>57</v>
      </c>
      <c r="L173" s="48"/>
      <c r="M173" s="48"/>
      <c r="N173" s="105">
        <f>N174</f>
        <v>0</v>
      </c>
      <c r="R173" s="48">
        <v>311</v>
      </c>
      <c r="S173" s="48" t="s">
        <v>57</v>
      </c>
      <c r="T173" s="48"/>
      <c r="U173" s="48"/>
      <c r="V173" s="105">
        <f>V174</f>
        <v>0</v>
      </c>
      <c r="Z173" s="48">
        <v>311</v>
      </c>
      <c r="AA173" s="48" t="s">
        <v>57</v>
      </c>
      <c r="AB173" s="48"/>
      <c r="AC173" s="48"/>
      <c r="AD173" s="105">
        <f>AD174</f>
        <v>30000</v>
      </c>
    </row>
    <row r="174" spans="1:31" x14ac:dyDescent="0.25">
      <c r="A174">
        <v>311113</v>
      </c>
      <c r="B174" t="s">
        <v>211</v>
      </c>
      <c r="E174" s="96"/>
      <c r="J174">
        <v>311113</v>
      </c>
      <c r="K174" t="s">
        <v>211</v>
      </c>
      <c r="N174" s="96"/>
      <c r="R174">
        <v>311113</v>
      </c>
      <c r="S174" t="s">
        <v>211</v>
      </c>
      <c r="V174" s="96"/>
      <c r="Z174">
        <v>311113</v>
      </c>
      <c r="AA174" t="s">
        <v>211</v>
      </c>
      <c r="AD174" s="96">
        <v>30000</v>
      </c>
    </row>
    <row r="175" spans="1:31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  <c r="J175" s="2">
        <v>321</v>
      </c>
      <c r="K175" s="2" t="s">
        <v>117</v>
      </c>
      <c r="L175" s="2"/>
      <c r="M175" s="2"/>
      <c r="N175" s="95">
        <f>SUM(N176:N180)</f>
        <v>17400</v>
      </c>
      <c r="R175" s="2">
        <v>321</v>
      </c>
      <c r="S175" s="2" t="s">
        <v>117</v>
      </c>
      <c r="T175" s="2"/>
      <c r="U175" s="2"/>
      <c r="V175" s="95">
        <f>SUM(V176:V180)</f>
        <v>17400</v>
      </c>
      <c r="Z175" s="2">
        <v>321</v>
      </c>
      <c r="AA175" s="2" t="s">
        <v>117</v>
      </c>
      <c r="AB175" s="2"/>
      <c r="AC175" s="2"/>
      <c r="AD175" s="95">
        <f>SUM(AD176:AD180)</f>
        <v>17400</v>
      </c>
    </row>
    <row r="176" spans="1:31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  <c r="J176" s="12">
        <v>3211</v>
      </c>
      <c r="K176" s="12" t="s">
        <v>119</v>
      </c>
      <c r="L176" s="12"/>
      <c r="M176" s="12"/>
      <c r="N176" s="82">
        <v>400</v>
      </c>
      <c r="O176" s="63" t="s">
        <v>185</v>
      </c>
      <c r="R176" s="12">
        <v>3211</v>
      </c>
      <c r="S176" s="12" t="s">
        <v>119</v>
      </c>
      <c r="T176" s="12"/>
      <c r="U176" s="12"/>
      <c r="V176" s="82">
        <v>400</v>
      </c>
      <c r="W176" s="63" t="s">
        <v>185</v>
      </c>
      <c r="Z176" s="12">
        <v>3211</v>
      </c>
      <c r="AA176" s="12" t="s">
        <v>119</v>
      </c>
      <c r="AB176" s="12"/>
      <c r="AC176" s="12"/>
      <c r="AD176" s="82">
        <v>400</v>
      </c>
      <c r="AE176" s="63" t="s">
        <v>185</v>
      </c>
    </row>
    <row r="177" spans="1:31" x14ac:dyDescent="0.25">
      <c r="A177">
        <v>3211</v>
      </c>
      <c r="B177" t="s">
        <v>119</v>
      </c>
      <c r="E177" s="96">
        <v>16000</v>
      </c>
      <c r="F177" t="s">
        <v>122</v>
      </c>
      <c r="J177">
        <v>3211</v>
      </c>
      <c r="K177" t="s">
        <v>119</v>
      </c>
      <c r="N177" s="96">
        <v>16000</v>
      </c>
      <c r="O177" t="s">
        <v>122</v>
      </c>
      <c r="R177">
        <v>3211</v>
      </c>
      <c r="S177" t="s">
        <v>119</v>
      </c>
      <c r="V177" s="96">
        <v>16000</v>
      </c>
      <c r="W177" t="s">
        <v>122</v>
      </c>
      <c r="Z177">
        <v>3211</v>
      </c>
      <c r="AA177" t="s">
        <v>119</v>
      </c>
      <c r="AD177" s="96">
        <v>16000</v>
      </c>
      <c r="AE177" t="s">
        <v>122</v>
      </c>
    </row>
    <row r="178" spans="1:31" x14ac:dyDescent="0.25">
      <c r="A178">
        <v>3211</v>
      </c>
      <c r="B178" t="s">
        <v>119</v>
      </c>
      <c r="E178" s="96">
        <v>0</v>
      </c>
      <c r="F178" t="s">
        <v>153</v>
      </c>
      <c r="J178">
        <v>3211</v>
      </c>
      <c r="K178" t="s">
        <v>119</v>
      </c>
      <c r="N178" s="96">
        <v>0</v>
      </c>
      <c r="O178" t="s">
        <v>153</v>
      </c>
      <c r="R178">
        <v>3211</v>
      </c>
      <c r="S178" t="s">
        <v>119</v>
      </c>
      <c r="V178" s="96">
        <v>0</v>
      </c>
      <c r="W178" t="s">
        <v>153</v>
      </c>
      <c r="Z178">
        <v>3211</v>
      </c>
      <c r="AA178" t="s">
        <v>119</v>
      </c>
      <c r="AD178" s="96">
        <v>0</v>
      </c>
      <c r="AE178" t="s">
        <v>153</v>
      </c>
    </row>
    <row r="179" spans="1:31" x14ac:dyDescent="0.25">
      <c r="A179">
        <v>3214</v>
      </c>
      <c r="B179" t="s">
        <v>169</v>
      </c>
      <c r="E179" s="96">
        <v>0</v>
      </c>
      <c r="F179" t="s">
        <v>188</v>
      </c>
      <c r="J179">
        <v>3214</v>
      </c>
      <c r="K179" t="s">
        <v>169</v>
      </c>
      <c r="N179" s="96">
        <v>0</v>
      </c>
      <c r="O179" t="s">
        <v>188</v>
      </c>
      <c r="R179">
        <v>3214</v>
      </c>
      <c r="S179" t="s">
        <v>169</v>
      </c>
      <c r="V179" s="96">
        <v>0</v>
      </c>
      <c r="W179" t="s">
        <v>188</v>
      </c>
      <c r="Z179">
        <v>3214</v>
      </c>
      <c r="AA179" t="s">
        <v>169</v>
      </c>
      <c r="AD179" s="96">
        <v>0</v>
      </c>
      <c r="AE179" t="s">
        <v>188</v>
      </c>
    </row>
    <row r="180" spans="1:31" x14ac:dyDescent="0.25">
      <c r="A180">
        <v>3214</v>
      </c>
      <c r="B180" t="s">
        <v>169</v>
      </c>
      <c r="E180" s="96">
        <v>1000</v>
      </c>
      <c r="F180" t="s">
        <v>185</v>
      </c>
      <c r="J180">
        <v>3214</v>
      </c>
      <c r="K180" t="s">
        <v>169</v>
      </c>
      <c r="N180" s="96">
        <v>1000</v>
      </c>
      <c r="O180" t="s">
        <v>185</v>
      </c>
      <c r="R180">
        <v>3214</v>
      </c>
      <c r="S180" t="s">
        <v>169</v>
      </c>
      <c r="V180" s="96">
        <v>1000</v>
      </c>
      <c r="W180" t="s">
        <v>185</v>
      </c>
      <c r="Z180">
        <v>3214</v>
      </c>
      <c r="AA180" t="s">
        <v>169</v>
      </c>
      <c r="AD180" s="96">
        <v>1000</v>
      </c>
      <c r="AE180" t="s">
        <v>185</v>
      </c>
    </row>
    <row r="181" spans="1:31" x14ac:dyDescent="0.25">
      <c r="A181" s="48">
        <v>322</v>
      </c>
      <c r="B181" s="48" t="s">
        <v>157</v>
      </c>
      <c r="E181" s="105">
        <f>SUM(E182:E187)</f>
        <v>12343.27</v>
      </c>
      <c r="J181" s="48">
        <v>322</v>
      </c>
      <c r="K181" s="48" t="s">
        <v>157</v>
      </c>
      <c r="N181" s="105">
        <f>SUM(N182:N187)</f>
        <v>10720.04</v>
      </c>
      <c r="R181" s="48">
        <v>322</v>
      </c>
      <c r="S181" s="48" t="s">
        <v>157</v>
      </c>
      <c r="V181" s="105">
        <f>SUM(V182:V187)</f>
        <v>10720.04</v>
      </c>
      <c r="Z181" s="48">
        <v>322</v>
      </c>
      <c r="AA181" s="48" t="s">
        <v>157</v>
      </c>
      <c r="AD181" s="105">
        <f>SUM(AD182:AD187)</f>
        <v>10720.04</v>
      </c>
    </row>
    <row r="182" spans="1:31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  <c r="J182" s="63">
        <v>3221</v>
      </c>
      <c r="K182" s="63" t="s">
        <v>160</v>
      </c>
      <c r="L182" s="63"/>
      <c r="M182" s="63"/>
      <c r="N182" s="106">
        <v>2500</v>
      </c>
      <c r="O182" t="s">
        <v>120</v>
      </c>
      <c r="R182" s="63">
        <v>3221</v>
      </c>
      <c r="S182" s="63" t="s">
        <v>160</v>
      </c>
      <c r="T182" s="63"/>
      <c r="U182" s="63"/>
      <c r="V182" s="106">
        <v>2500</v>
      </c>
      <c r="W182" t="s">
        <v>120</v>
      </c>
      <c r="Z182" s="63">
        <v>3221</v>
      </c>
      <c r="AA182" s="63" t="s">
        <v>160</v>
      </c>
      <c r="AB182" s="63"/>
      <c r="AC182" s="63"/>
      <c r="AD182" s="106">
        <v>2500</v>
      </c>
      <c r="AE182" t="s">
        <v>120</v>
      </c>
    </row>
    <row r="183" spans="1:31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  <c r="J183" s="63">
        <v>3221</v>
      </c>
      <c r="K183" s="63" t="s">
        <v>160</v>
      </c>
      <c r="L183" s="63"/>
      <c r="M183" s="63"/>
      <c r="N183" s="106">
        <v>3248.52</v>
      </c>
      <c r="O183" t="s">
        <v>186</v>
      </c>
      <c r="R183" s="63">
        <v>3221</v>
      </c>
      <c r="S183" s="63" t="s">
        <v>160</v>
      </c>
      <c r="T183" s="63"/>
      <c r="U183" s="63"/>
      <c r="V183" s="106">
        <v>3248.52</v>
      </c>
      <c r="W183" t="s">
        <v>186</v>
      </c>
      <c r="Z183" s="63">
        <v>3221</v>
      </c>
      <c r="AA183" s="63" t="s">
        <v>160</v>
      </c>
      <c r="AB183" s="63"/>
      <c r="AC183" s="63"/>
      <c r="AD183" s="106">
        <v>3248.52</v>
      </c>
      <c r="AE183" t="s">
        <v>186</v>
      </c>
    </row>
    <row r="184" spans="1:31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  <c r="J184" s="63">
        <v>32224</v>
      </c>
      <c r="K184" s="63" t="s">
        <v>158</v>
      </c>
      <c r="L184" s="63"/>
      <c r="M184" s="63"/>
      <c r="N184" s="106">
        <v>1000</v>
      </c>
      <c r="O184" t="s">
        <v>188</v>
      </c>
      <c r="R184" s="63">
        <v>32224</v>
      </c>
      <c r="S184" s="63" t="s">
        <v>158</v>
      </c>
      <c r="T184" s="63"/>
      <c r="U184" s="63"/>
      <c r="V184" s="106">
        <v>1000</v>
      </c>
      <c r="W184" t="s">
        <v>188</v>
      </c>
      <c r="Z184" s="63">
        <v>32224</v>
      </c>
      <c r="AA184" s="63" t="s">
        <v>158</v>
      </c>
      <c r="AB184" s="63"/>
      <c r="AC184" s="63"/>
      <c r="AD184" s="106">
        <v>1000</v>
      </c>
      <c r="AE184" t="s">
        <v>188</v>
      </c>
    </row>
    <row r="185" spans="1:31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  <c r="J185" s="63">
        <v>32224</v>
      </c>
      <c r="K185" s="63" t="s">
        <v>158</v>
      </c>
      <c r="L185" s="63"/>
      <c r="M185" s="63"/>
      <c r="N185" s="106">
        <v>1.06</v>
      </c>
      <c r="O185" t="s">
        <v>187</v>
      </c>
      <c r="R185" s="63">
        <v>32224</v>
      </c>
      <c r="S185" s="63" t="s">
        <v>158</v>
      </c>
      <c r="T185" s="63"/>
      <c r="U185" s="63"/>
      <c r="V185" s="106">
        <v>1.06</v>
      </c>
      <c r="W185" t="s">
        <v>187</v>
      </c>
      <c r="Z185" s="63">
        <v>32224</v>
      </c>
      <c r="AA185" s="63" t="s">
        <v>158</v>
      </c>
      <c r="AB185" s="63"/>
      <c r="AC185" s="63"/>
      <c r="AD185" s="106">
        <v>1.06</v>
      </c>
      <c r="AE185" t="s">
        <v>187</v>
      </c>
    </row>
    <row r="186" spans="1:31" x14ac:dyDescent="0.25">
      <c r="A186" s="63">
        <v>32224</v>
      </c>
      <c r="B186" s="63" t="s">
        <v>158</v>
      </c>
      <c r="C186" s="63"/>
      <c r="D186" s="63"/>
      <c r="E186" s="106">
        <v>2593.69</v>
      </c>
      <c r="F186" t="s">
        <v>185</v>
      </c>
      <c r="J186" s="63">
        <v>32224</v>
      </c>
      <c r="K186" s="63" t="s">
        <v>158</v>
      </c>
      <c r="L186" s="63"/>
      <c r="M186" s="63"/>
      <c r="N186" s="106">
        <v>970.46</v>
      </c>
      <c r="O186" t="s">
        <v>185</v>
      </c>
      <c r="R186" s="63">
        <v>32224</v>
      </c>
      <c r="S186" s="63" t="s">
        <v>158</v>
      </c>
      <c r="T186" s="63"/>
      <c r="U186" s="63"/>
      <c r="V186" s="106">
        <v>970.46</v>
      </c>
      <c r="W186" t="s">
        <v>185</v>
      </c>
      <c r="Z186" s="63">
        <v>32224</v>
      </c>
      <c r="AA186" s="63" t="s">
        <v>158</v>
      </c>
      <c r="AB186" s="63"/>
      <c r="AC186" s="63"/>
      <c r="AD186" s="106">
        <v>970.46</v>
      </c>
      <c r="AE186" t="s">
        <v>185</v>
      </c>
    </row>
    <row r="187" spans="1:31" x14ac:dyDescent="0.25">
      <c r="A187">
        <v>32224</v>
      </c>
      <c r="B187" t="s">
        <v>158</v>
      </c>
      <c r="E187" s="96">
        <v>3000</v>
      </c>
      <c r="F187" t="s">
        <v>114</v>
      </c>
      <c r="J187">
        <v>32224</v>
      </c>
      <c r="K187" t="s">
        <v>158</v>
      </c>
      <c r="N187" s="96">
        <v>3000</v>
      </c>
      <c r="O187" t="s">
        <v>114</v>
      </c>
      <c r="R187">
        <v>32224</v>
      </c>
      <c r="S187" t="s">
        <v>158</v>
      </c>
      <c r="V187" s="96">
        <v>3000</v>
      </c>
      <c r="W187" t="s">
        <v>114</v>
      </c>
      <c r="Z187">
        <v>32224</v>
      </c>
      <c r="AA187" t="s">
        <v>158</v>
      </c>
      <c r="AD187" s="96">
        <v>3000</v>
      </c>
      <c r="AE187" t="s">
        <v>114</v>
      </c>
    </row>
    <row r="188" spans="1:31" x14ac:dyDescent="0.25">
      <c r="A188" s="2">
        <v>323</v>
      </c>
      <c r="B188" s="2" t="s">
        <v>83</v>
      </c>
      <c r="C188" s="2"/>
      <c r="D188" s="2"/>
      <c r="E188" s="95">
        <f>SUM(E189:E201)</f>
        <v>41860</v>
      </c>
      <c r="J188" s="2">
        <v>323</v>
      </c>
      <c r="K188" s="2" t="s">
        <v>83</v>
      </c>
      <c r="L188" s="2"/>
      <c r="M188" s="2"/>
      <c r="N188" s="95">
        <f>SUM(N189:N201)</f>
        <v>41860</v>
      </c>
      <c r="R188" s="2">
        <v>323</v>
      </c>
      <c r="S188" s="2" t="s">
        <v>83</v>
      </c>
      <c r="T188" s="2"/>
      <c r="U188" s="2"/>
      <c r="V188" s="95">
        <f>SUM(V189:V201)</f>
        <v>41860</v>
      </c>
      <c r="Z188" s="2">
        <v>323</v>
      </c>
      <c r="AA188" s="2" t="s">
        <v>83</v>
      </c>
      <c r="AB188" s="2"/>
      <c r="AC188" s="2"/>
      <c r="AD188" s="95">
        <f>SUM(AD189:AD201)</f>
        <v>41139.46</v>
      </c>
    </row>
    <row r="189" spans="1:31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  <c r="J189" s="12">
        <v>3233</v>
      </c>
      <c r="K189" s="12" t="s">
        <v>171</v>
      </c>
      <c r="L189" s="12"/>
      <c r="M189" s="12"/>
      <c r="N189" s="82">
        <v>0</v>
      </c>
      <c r="O189" t="s">
        <v>170</v>
      </c>
      <c r="R189" s="12">
        <v>3233</v>
      </c>
      <c r="S189" s="12" t="s">
        <v>171</v>
      </c>
      <c r="T189" s="12"/>
      <c r="U189" s="12"/>
      <c r="V189" s="82">
        <v>0</v>
      </c>
      <c r="W189" t="s">
        <v>170</v>
      </c>
      <c r="Z189" s="12">
        <v>3233</v>
      </c>
      <c r="AA189" s="12" t="s">
        <v>171</v>
      </c>
      <c r="AB189" s="12"/>
      <c r="AC189" s="12"/>
      <c r="AD189" s="82">
        <v>0</v>
      </c>
      <c r="AE189" t="s">
        <v>170</v>
      </c>
    </row>
    <row r="190" spans="1:31" x14ac:dyDescent="0.25">
      <c r="A190">
        <v>3235</v>
      </c>
      <c r="B190" t="s">
        <v>121</v>
      </c>
      <c r="E190" s="96">
        <v>16000</v>
      </c>
      <c r="F190" t="s">
        <v>118</v>
      </c>
      <c r="J190">
        <v>3235</v>
      </c>
      <c r="K190" t="s">
        <v>121</v>
      </c>
      <c r="N190" s="96">
        <v>16000</v>
      </c>
      <c r="O190" t="s">
        <v>118</v>
      </c>
      <c r="R190">
        <v>3235</v>
      </c>
      <c r="S190" t="s">
        <v>121</v>
      </c>
      <c r="V190" s="96">
        <v>16000</v>
      </c>
      <c r="W190" t="s">
        <v>118</v>
      </c>
      <c r="Z190">
        <v>3235</v>
      </c>
      <c r="AA190" t="s">
        <v>121</v>
      </c>
      <c r="AD190" s="96">
        <v>16000</v>
      </c>
      <c r="AE190" t="s">
        <v>118</v>
      </c>
    </row>
    <row r="191" spans="1:31" x14ac:dyDescent="0.25">
      <c r="A191">
        <v>3235</v>
      </c>
      <c r="B191" t="s">
        <v>121</v>
      </c>
      <c r="E191" s="96">
        <v>0</v>
      </c>
      <c r="F191" t="s">
        <v>114</v>
      </c>
      <c r="J191">
        <v>3235</v>
      </c>
      <c r="K191" t="s">
        <v>121</v>
      </c>
      <c r="N191" s="96">
        <v>0</v>
      </c>
      <c r="O191" t="s">
        <v>114</v>
      </c>
      <c r="R191">
        <v>3235</v>
      </c>
      <c r="S191" t="s">
        <v>121</v>
      </c>
      <c r="V191" s="96">
        <v>0</v>
      </c>
      <c r="W191" t="s">
        <v>114</v>
      </c>
      <c r="Z191">
        <v>3235</v>
      </c>
      <c r="AA191" t="s">
        <v>121</v>
      </c>
      <c r="AD191" s="96">
        <v>0</v>
      </c>
      <c r="AE191" t="s">
        <v>114</v>
      </c>
    </row>
    <row r="192" spans="1:31" x14ac:dyDescent="0.25">
      <c r="A192">
        <v>3235</v>
      </c>
      <c r="B192" t="s">
        <v>121</v>
      </c>
      <c r="E192" s="96">
        <v>0</v>
      </c>
      <c r="F192" t="s">
        <v>122</v>
      </c>
      <c r="J192">
        <v>3235</v>
      </c>
      <c r="K192" t="s">
        <v>121</v>
      </c>
      <c r="N192" s="96">
        <v>0</v>
      </c>
      <c r="O192" t="s">
        <v>122</v>
      </c>
      <c r="R192">
        <v>3235</v>
      </c>
      <c r="S192" t="s">
        <v>121</v>
      </c>
      <c r="V192" s="96">
        <v>0</v>
      </c>
      <c r="W192" t="s">
        <v>122</v>
      </c>
      <c r="Z192">
        <v>3235</v>
      </c>
      <c r="AA192" t="s">
        <v>121</v>
      </c>
      <c r="AD192" s="96">
        <v>0</v>
      </c>
      <c r="AE192" t="s">
        <v>122</v>
      </c>
    </row>
    <row r="193" spans="1:31" x14ac:dyDescent="0.25">
      <c r="A193">
        <v>3237</v>
      </c>
      <c r="B193" t="s">
        <v>123</v>
      </c>
      <c r="E193" s="96">
        <v>0</v>
      </c>
      <c r="F193" t="s">
        <v>114</v>
      </c>
      <c r="J193">
        <v>3237</v>
      </c>
      <c r="K193" t="s">
        <v>123</v>
      </c>
      <c r="N193" s="96">
        <v>0</v>
      </c>
      <c r="O193" t="s">
        <v>114</v>
      </c>
      <c r="R193">
        <v>3237</v>
      </c>
      <c r="S193" t="s">
        <v>123</v>
      </c>
      <c r="V193" s="96">
        <v>0</v>
      </c>
      <c r="W193" t="s">
        <v>114</v>
      </c>
      <c r="Z193">
        <v>3237</v>
      </c>
      <c r="AA193" t="s">
        <v>123</v>
      </c>
      <c r="AD193" s="96">
        <v>0</v>
      </c>
      <c r="AE193" t="s">
        <v>114</v>
      </c>
    </row>
    <row r="194" spans="1:31" x14ac:dyDescent="0.25">
      <c r="A194">
        <v>3237</v>
      </c>
      <c r="B194" t="s">
        <v>123</v>
      </c>
      <c r="E194" s="96">
        <v>9000</v>
      </c>
      <c r="F194" t="s">
        <v>122</v>
      </c>
      <c r="J194">
        <v>3237</v>
      </c>
      <c r="K194" t="s">
        <v>123</v>
      </c>
      <c r="N194" s="96">
        <v>9000</v>
      </c>
      <c r="O194" t="s">
        <v>122</v>
      </c>
      <c r="R194">
        <v>3237</v>
      </c>
      <c r="S194" t="s">
        <v>123</v>
      </c>
      <c r="V194" s="96">
        <v>9000</v>
      </c>
      <c r="W194" t="s">
        <v>122</v>
      </c>
      <c r="Z194">
        <v>3237</v>
      </c>
      <c r="AA194" t="s">
        <v>123</v>
      </c>
      <c r="AD194" s="96">
        <v>8279.4599999999991</v>
      </c>
      <c r="AE194" t="s">
        <v>122</v>
      </c>
    </row>
    <row r="195" spans="1:31" x14ac:dyDescent="0.25">
      <c r="A195">
        <v>3237</v>
      </c>
      <c r="B195" t="s">
        <v>123</v>
      </c>
      <c r="E195" s="96">
        <v>0</v>
      </c>
      <c r="F195" t="s">
        <v>136</v>
      </c>
      <c r="J195">
        <v>3237</v>
      </c>
      <c r="K195" t="s">
        <v>123</v>
      </c>
      <c r="N195" s="96">
        <v>0</v>
      </c>
      <c r="O195" t="s">
        <v>136</v>
      </c>
      <c r="R195">
        <v>3237</v>
      </c>
      <c r="S195" t="s">
        <v>123</v>
      </c>
      <c r="V195" s="96">
        <v>0</v>
      </c>
      <c r="W195" t="s">
        <v>136</v>
      </c>
      <c r="Z195">
        <v>3237</v>
      </c>
      <c r="AA195" t="s">
        <v>123</v>
      </c>
      <c r="AD195" s="96">
        <v>0</v>
      </c>
      <c r="AE195" t="s">
        <v>136</v>
      </c>
    </row>
    <row r="196" spans="1:31" x14ac:dyDescent="0.25">
      <c r="A196">
        <v>3239</v>
      </c>
      <c r="B196" t="s">
        <v>124</v>
      </c>
      <c r="E196" s="96">
        <v>1500</v>
      </c>
      <c r="F196" t="s">
        <v>188</v>
      </c>
      <c r="J196">
        <v>3239</v>
      </c>
      <c r="K196" t="s">
        <v>124</v>
      </c>
      <c r="N196" s="96">
        <v>1500</v>
      </c>
      <c r="O196" t="s">
        <v>188</v>
      </c>
      <c r="R196">
        <v>3239</v>
      </c>
      <c r="S196" t="s">
        <v>124</v>
      </c>
      <c r="V196" s="96">
        <v>1500</v>
      </c>
      <c r="W196" t="s">
        <v>188</v>
      </c>
      <c r="Z196">
        <v>3239</v>
      </c>
      <c r="AA196" t="s">
        <v>124</v>
      </c>
      <c r="AD196" s="96">
        <v>1500</v>
      </c>
      <c r="AE196" t="s">
        <v>188</v>
      </c>
    </row>
    <row r="197" spans="1:31" x14ac:dyDescent="0.25">
      <c r="A197">
        <v>3239</v>
      </c>
      <c r="B197" t="s">
        <v>124</v>
      </c>
      <c r="E197" s="96">
        <v>2360</v>
      </c>
      <c r="F197" t="s">
        <v>185</v>
      </c>
      <c r="J197">
        <v>3239</v>
      </c>
      <c r="K197" t="s">
        <v>124</v>
      </c>
      <c r="N197" s="96">
        <v>2360</v>
      </c>
      <c r="O197" t="s">
        <v>185</v>
      </c>
      <c r="R197">
        <v>3239</v>
      </c>
      <c r="S197" t="s">
        <v>124</v>
      </c>
      <c r="V197" s="96">
        <v>2360</v>
      </c>
      <c r="W197" t="s">
        <v>185</v>
      </c>
      <c r="Z197">
        <v>3239</v>
      </c>
      <c r="AA197" t="s">
        <v>124</v>
      </c>
      <c r="AD197" s="96">
        <v>2360</v>
      </c>
      <c r="AE197" t="s">
        <v>185</v>
      </c>
    </row>
    <row r="198" spans="1:31" x14ac:dyDescent="0.25">
      <c r="A198">
        <v>3239</v>
      </c>
      <c r="B198" t="s">
        <v>124</v>
      </c>
      <c r="E198" s="96">
        <v>0</v>
      </c>
      <c r="F198" t="s">
        <v>118</v>
      </c>
      <c r="J198">
        <v>3239</v>
      </c>
      <c r="K198" t="s">
        <v>124</v>
      </c>
      <c r="N198" s="96">
        <v>0</v>
      </c>
      <c r="O198" t="s">
        <v>118</v>
      </c>
      <c r="R198">
        <v>3239</v>
      </c>
      <c r="S198" t="s">
        <v>124</v>
      </c>
      <c r="V198" s="96">
        <v>0</v>
      </c>
      <c r="W198" t="s">
        <v>118</v>
      </c>
      <c r="Z198">
        <v>3239</v>
      </c>
      <c r="AA198" t="s">
        <v>124</v>
      </c>
      <c r="AD198" s="96">
        <v>0</v>
      </c>
      <c r="AE198" t="s">
        <v>118</v>
      </c>
    </row>
    <row r="199" spans="1:31" x14ac:dyDescent="0.25">
      <c r="A199">
        <v>3239</v>
      </c>
      <c r="B199" t="s">
        <v>124</v>
      </c>
      <c r="E199" s="96">
        <v>5000</v>
      </c>
      <c r="F199" t="s">
        <v>114</v>
      </c>
      <c r="J199">
        <v>3239</v>
      </c>
      <c r="K199" t="s">
        <v>124</v>
      </c>
      <c r="N199" s="96">
        <v>5000</v>
      </c>
      <c r="O199" t="s">
        <v>114</v>
      </c>
      <c r="R199">
        <v>3239</v>
      </c>
      <c r="S199" t="s">
        <v>124</v>
      </c>
      <c r="V199" s="96">
        <v>5000</v>
      </c>
      <c r="W199" t="s">
        <v>114</v>
      </c>
      <c r="Z199">
        <v>3239</v>
      </c>
      <c r="AA199" t="s">
        <v>124</v>
      </c>
      <c r="AD199" s="96">
        <v>5000</v>
      </c>
      <c r="AE199" t="s">
        <v>114</v>
      </c>
    </row>
    <row r="200" spans="1:31" x14ac:dyDescent="0.25">
      <c r="A200">
        <v>3239</v>
      </c>
      <c r="B200" t="s">
        <v>124</v>
      </c>
      <c r="E200" s="96">
        <v>8000</v>
      </c>
      <c r="F200" t="s">
        <v>122</v>
      </c>
      <c r="J200">
        <v>3239</v>
      </c>
      <c r="K200" t="s">
        <v>124</v>
      </c>
      <c r="N200" s="96">
        <v>8000</v>
      </c>
      <c r="O200" t="s">
        <v>122</v>
      </c>
      <c r="R200">
        <v>3239</v>
      </c>
      <c r="S200" t="s">
        <v>124</v>
      </c>
      <c r="V200" s="96">
        <v>8000</v>
      </c>
      <c r="W200" t="s">
        <v>122</v>
      </c>
      <c r="Z200">
        <v>3239</v>
      </c>
      <c r="AA200" t="s">
        <v>124</v>
      </c>
      <c r="AD200" s="96">
        <v>8000</v>
      </c>
      <c r="AE200" t="s">
        <v>122</v>
      </c>
    </row>
    <row r="201" spans="1:31" x14ac:dyDescent="0.25">
      <c r="A201">
        <v>3239</v>
      </c>
      <c r="B201" t="s">
        <v>124</v>
      </c>
      <c r="E201" s="96">
        <v>0</v>
      </c>
      <c r="F201" t="s">
        <v>136</v>
      </c>
      <c r="J201">
        <v>3239</v>
      </c>
      <c r="K201" t="s">
        <v>124</v>
      </c>
      <c r="N201" s="96">
        <v>0</v>
      </c>
      <c r="O201" t="s">
        <v>136</v>
      </c>
      <c r="R201">
        <v>3239</v>
      </c>
      <c r="S201" t="s">
        <v>124</v>
      </c>
      <c r="V201" s="96">
        <v>0</v>
      </c>
      <c r="W201" t="s">
        <v>136</v>
      </c>
      <c r="Z201">
        <v>3239</v>
      </c>
      <c r="AA201" t="s">
        <v>124</v>
      </c>
      <c r="AD201" s="96">
        <v>0</v>
      </c>
      <c r="AE201" t="s">
        <v>136</v>
      </c>
    </row>
    <row r="202" spans="1:31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  <c r="J202" s="48">
        <v>324</v>
      </c>
      <c r="K202" s="48" t="s">
        <v>130</v>
      </c>
      <c r="L202" s="48"/>
      <c r="M202" s="48"/>
      <c r="N202" s="105">
        <f>SUM(N203:N203)</f>
        <v>0</v>
      </c>
      <c r="O202" s="48"/>
      <c r="R202" s="48">
        <v>324</v>
      </c>
      <c r="S202" s="48" t="s">
        <v>130</v>
      </c>
      <c r="T202" s="48"/>
      <c r="U202" s="48"/>
      <c r="V202" s="105">
        <f>SUM(V203:V203)</f>
        <v>0</v>
      </c>
      <c r="W202" s="48"/>
      <c r="Z202" s="48">
        <v>324</v>
      </c>
      <c r="AA202" s="48" t="s">
        <v>130</v>
      </c>
      <c r="AB202" s="48"/>
      <c r="AC202" s="48"/>
      <c r="AD202" s="105">
        <f>SUM(AD203:AD203)</f>
        <v>0</v>
      </c>
      <c r="AE202" s="48"/>
    </row>
    <row r="203" spans="1:31" x14ac:dyDescent="0.25">
      <c r="A203">
        <v>32411</v>
      </c>
      <c r="B203" t="s">
        <v>131</v>
      </c>
      <c r="E203" s="96">
        <v>0</v>
      </c>
      <c r="F203" t="s">
        <v>114</v>
      </c>
      <c r="J203">
        <v>32411</v>
      </c>
      <c r="K203" t="s">
        <v>131</v>
      </c>
      <c r="N203" s="96">
        <v>0</v>
      </c>
      <c r="O203" t="s">
        <v>114</v>
      </c>
      <c r="R203">
        <v>32411</v>
      </c>
      <c r="S203" t="s">
        <v>131</v>
      </c>
      <c r="V203" s="96">
        <v>0</v>
      </c>
      <c r="W203" t="s">
        <v>114</v>
      </c>
      <c r="Z203">
        <v>32411</v>
      </c>
      <c r="AA203" t="s">
        <v>131</v>
      </c>
      <c r="AD203" s="96">
        <v>0</v>
      </c>
      <c r="AE203" t="s">
        <v>114</v>
      </c>
    </row>
    <row r="204" spans="1:31" x14ac:dyDescent="0.25">
      <c r="A204" s="2">
        <v>329</v>
      </c>
      <c r="B204" s="2" t="s">
        <v>125</v>
      </c>
      <c r="C204" s="2"/>
      <c r="D204" s="2"/>
      <c r="E204" s="95">
        <f>SUM(E205:E213)</f>
        <v>17180.129999999997</v>
      </c>
      <c r="J204" s="2">
        <v>329</v>
      </c>
      <c r="K204" s="2" t="s">
        <v>125</v>
      </c>
      <c r="L204" s="2"/>
      <c r="M204" s="2"/>
      <c r="N204" s="95">
        <f>SUM(N205:N213)</f>
        <v>18969.940000000002</v>
      </c>
      <c r="R204" s="2">
        <v>329</v>
      </c>
      <c r="S204" s="2" t="s">
        <v>125</v>
      </c>
      <c r="T204" s="2"/>
      <c r="U204" s="2"/>
      <c r="V204" s="95">
        <f>SUM(V205:V213)</f>
        <v>18969.940000000002</v>
      </c>
      <c r="Z204" s="2">
        <v>329</v>
      </c>
      <c r="AA204" s="2" t="s">
        <v>125</v>
      </c>
      <c r="AB204" s="2"/>
      <c r="AC204" s="2"/>
      <c r="AD204" s="95">
        <f>SUM(AD205:AD213)</f>
        <v>35670.480000000003</v>
      </c>
    </row>
    <row r="205" spans="1:31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  <c r="J205" s="12">
        <v>3293</v>
      </c>
      <c r="K205" s="12" t="s">
        <v>172</v>
      </c>
      <c r="L205" s="12"/>
      <c r="M205" s="12"/>
      <c r="N205" s="82">
        <v>0</v>
      </c>
      <c r="O205" t="s">
        <v>136</v>
      </c>
      <c r="R205" s="12">
        <v>3293</v>
      </c>
      <c r="S205" s="12" t="s">
        <v>172</v>
      </c>
      <c r="T205" s="12"/>
      <c r="U205" s="12"/>
      <c r="V205" s="82">
        <v>0</v>
      </c>
      <c r="W205" t="s">
        <v>136</v>
      </c>
      <c r="Z205" s="12">
        <v>3293</v>
      </c>
      <c r="AA205" s="12" t="s">
        <v>172</v>
      </c>
      <c r="AB205" s="12"/>
      <c r="AC205" s="12"/>
      <c r="AD205" s="82">
        <v>0</v>
      </c>
      <c r="AE205" t="s">
        <v>136</v>
      </c>
    </row>
    <row r="206" spans="1:31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  <c r="J206" s="12">
        <v>3294</v>
      </c>
      <c r="K206" s="12" t="s">
        <v>178</v>
      </c>
      <c r="L206" s="12"/>
      <c r="M206" s="12"/>
      <c r="N206" s="82">
        <v>100</v>
      </c>
      <c r="O206" t="s">
        <v>185</v>
      </c>
      <c r="R206" s="12">
        <v>3294</v>
      </c>
      <c r="S206" s="12" t="s">
        <v>178</v>
      </c>
      <c r="T206" s="12"/>
      <c r="U206" s="12"/>
      <c r="V206" s="82">
        <v>100</v>
      </c>
      <c r="W206" t="s">
        <v>185</v>
      </c>
      <c r="Z206" s="12">
        <v>3294</v>
      </c>
      <c r="AA206" s="12" t="s">
        <v>178</v>
      </c>
      <c r="AB206" s="12"/>
      <c r="AC206" s="12"/>
      <c r="AD206" s="82">
        <v>100</v>
      </c>
      <c r="AE206" t="s">
        <v>185</v>
      </c>
    </row>
    <row r="207" spans="1:31" x14ac:dyDescent="0.25">
      <c r="A207" s="12">
        <v>3296</v>
      </c>
      <c r="B207" s="107" t="s">
        <v>212</v>
      </c>
      <c r="C207" s="12"/>
      <c r="D207" s="12"/>
      <c r="E207" s="82"/>
      <c r="J207" s="12">
        <v>3296</v>
      </c>
      <c r="K207" s="107" t="s">
        <v>212</v>
      </c>
      <c r="L207" s="12"/>
      <c r="M207" s="12"/>
      <c r="N207" s="82"/>
      <c r="R207" s="12">
        <v>3296</v>
      </c>
      <c r="S207" s="107" t="s">
        <v>212</v>
      </c>
      <c r="T207" s="12"/>
      <c r="U207" s="12"/>
      <c r="V207" s="82"/>
      <c r="Z207" s="12">
        <v>3296</v>
      </c>
      <c r="AA207" s="107" t="s">
        <v>214</v>
      </c>
      <c r="AB207" s="12"/>
      <c r="AC207" s="12"/>
      <c r="AD207" s="82">
        <v>10000</v>
      </c>
    </row>
    <row r="208" spans="1:31" x14ac:dyDescent="0.25">
      <c r="A208">
        <v>3299</v>
      </c>
      <c r="B208" t="s">
        <v>126</v>
      </c>
      <c r="E208" s="96">
        <v>0</v>
      </c>
      <c r="J208">
        <v>3299</v>
      </c>
      <c r="K208" t="s">
        <v>126</v>
      </c>
      <c r="N208" s="96">
        <v>640.12</v>
      </c>
      <c r="O208" t="s">
        <v>205</v>
      </c>
      <c r="R208">
        <v>3299</v>
      </c>
      <c r="S208" t="s">
        <v>126</v>
      </c>
      <c r="V208" s="96">
        <v>640.12</v>
      </c>
      <c r="W208" t="s">
        <v>205</v>
      </c>
      <c r="Z208">
        <v>3299</v>
      </c>
      <c r="AA208" t="s">
        <v>126</v>
      </c>
      <c r="AD208" s="96">
        <v>640.12</v>
      </c>
      <c r="AE208" t="s">
        <v>205</v>
      </c>
    </row>
    <row r="209" spans="1:33" x14ac:dyDescent="0.25">
      <c r="A209">
        <v>3299</v>
      </c>
      <c r="B209" t="s">
        <v>126</v>
      </c>
      <c r="E209" s="96">
        <v>0</v>
      </c>
      <c r="F209" t="s">
        <v>118</v>
      </c>
      <c r="J209">
        <v>3299</v>
      </c>
      <c r="K209" t="s">
        <v>126</v>
      </c>
      <c r="N209" s="96">
        <v>0</v>
      </c>
      <c r="O209" t="s">
        <v>118</v>
      </c>
      <c r="R209">
        <v>3299</v>
      </c>
      <c r="S209" t="s">
        <v>126</v>
      </c>
      <c r="V209" s="96">
        <v>0</v>
      </c>
      <c r="W209" t="s">
        <v>118</v>
      </c>
      <c r="Z209">
        <v>3299</v>
      </c>
      <c r="AA209" t="s">
        <v>126</v>
      </c>
      <c r="AD209" s="96">
        <v>0</v>
      </c>
      <c r="AE209" t="s">
        <v>118</v>
      </c>
    </row>
    <row r="210" spans="1:33" x14ac:dyDescent="0.25">
      <c r="A210">
        <v>3299</v>
      </c>
      <c r="B210" t="s">
        <v>126</v>
      </c>
      <c r="E210" s="96">
        <v>15000</v>
      </c>
      <c r="F210" t="s">
        <v>114</v>
      </c>
      <c r="J210">
        <v>3299</v>
      </c>
      <c r="K210" t="s">
        <v>126</v>
      </c>
      <c r="N210" s="96">
        <v>15000</v>
      </c>
      <c r="O210" t="s">
        <v>114</v>
      </c>
      <c r="R210">
        <v>3299</v>
      </c>
      <c r="S210" t="s">
        <v>126</v>
      </c>
      <c r="V210" s="96">
        <v>15000</v>
      </c>
      <c r="W210" t="s">
        <v>114</v>
      </c>
      <c r="Z210">
        <v>3299</v>
      </c>
      <c r="AA210" t="s">
        <v>126</v>
      </c>
      <c r="AD210" s="96">
        <v>16000</v>
      </c>
      <c r="AE210" t="s">
        <v>114</v>
      </c>
    </row>
    <row r="211" spans="1:33" x14ac:dyDescent="0.25">
      <c r="E211" s="96"/>
      <c r="J211">
        <v>3299</v>
      </c>
      <c r="K211" t="s">
        <v>126</v>
      </c>
      <c r="N211" s="96">
        <v>1149.69</v>
      </c>
      <c r="O211" t="s">
        <v>203</v>
      </c>
      <c r="R211">
        <v>3299</v>
      </c>
      <c r="S211" t="s">
        <v>126</v>
      </c>
      <c r="V211" s="96">
        <v>1149.69</v>
      </c>
      <c r="W211" t="s">
        <v>203</v>
      </c>
      <c r="Z211">
        <v>3299</v>
      </c>
      <c r="AA211" t="s">
        <v>126</v>
      </c>
      <c r="AD211" s="96">
        <v>1149.69</v>
      </c>
      <c r="AE211" t="s">
        <v>203</v>
      </c>
    </row>
    <row r="212" spans="1:33" x14ac:dyDescent="0.25">
      <c r="A212">
        <v>3299</v>
      </c>
      <c r="B212" t="s">
        <v>126</v>
      </c>
      <c r="E212" s="96">
        <v>80.13</v>
      </c>
      <c r="F212" t="s">
        <v>189</v>
      </c>
      <c r="J212">
        <v>3299</v>
      </c>
      <c r="K212" t="s">
        <v>126</v>
      </c>
      <c r="N212" s="96">
        <v>80.13</v>
      </c>
      <c r="O212" t="s">
        <v>189</v>
      </c>
      <c r="R212">
        <v>3299</v>
      </c>
      <c r="S212" t="s">
        <v>126</v>
      </c>
      <c r="V212" s="96">
        <v>80.13</v>
      </c>
      <c r="W212" t="s">
        <v>189</v>
      </c>
      <c r="Z212">
        <v>3299</v>
      </c>
      <c r="AA212" t="s">
        <v>126</v>
      </c>
      <c r="AD212" s="96">
        <v>80.13</v>
      </c>
      <c r="AE212" t="s">
        <v>189</v>
      </c>
    </row>
    <row r="213" spans="1:33" x14ac:dyDescent="0.25">
      <c r="A213">
        <v>3299</v>
      </c>
      <c r="B213" t="s">
        <v>126</v>
      </c>
      <c r="E213" s="96">
        <v>2000</v>
      </c>
      <c r="F213" t="s">
        <v>122</v>
      </c>
      <c r="J213">
        <v>3299</v>
      </c>
      <c r="K213" t="s">
        <v>126</v>
      </c>
      <c r="N213" s="96">
        <v>2000</v>
      </c>
      <c r="O213" t="s">
        <v>122</v>
      </c>
      <c r="R213">
        <v>3299</v>
      </c>
      <c r="S213" t="s">
        <v>126</v>
      </c>
      <c r="V213" s="96">
        <v>2000</v>
      </c>
      <c r="W213" t="s">
        <v>122</v>
      </c>
      <c r="Z213">
        <v>3299</v>
      </c>
      <c r="AA213" t="s">
        <v>126</v>
      </c>
      <c r="AD213" s="96">
        <v>7700.54</v>
      </c>
      <c r="AE213" t="s">
        <v>122</v>
      </c>
    </row>
    <row r="214" spans="1:33" x14ac:dyDescent="0.25">
      <c r="A214" s="2">
        <v>422</v>
      </c>
      <c r="B214" s="2" t="s">
        <v>108</v>
      </c>
      <c r="C214" s="2"/>
      <c r="D214" s="2"/>
      <c r="E214" s="95">
        <f>SUM(E215:E217)</f>
        <v>6.98</v>
      </c>
      <c r="F214" s="2"/>
      <c r="H214" s="2"/>
      <c r="J214" s="2">
        <v>422</v>
      </c>
      <c r="K214" s="2" t="s">
        <v>108</v>
      </c>
      <c r="L214" s="2"/>
      <c r="M214" s="2"/>
      <c r="N214" s="95">
        <f>SUM(N215:N217)</f>
        <v>25.01</v>
      </c>
      <c r="O214" s="2"/>
      <c r="Q214" s="2"/>
      <c r="R214" s="2">
        <v>422</v>
      </c>
      <c r="S214" s="2" t="s">
        <v>108</v>
      </c>
      <c r="T214" s="2"/>
      <c r="U214" s="2"/>
      <c r="V214" s="95">
        <f>SUM(V215:V217)</f>
        <v>25.01</v>
      </c>
      <c r="W214" s="2"/>
      <c r="Y214" s="2"/>
      <c r="Z214" s="2">
        <v>422</v>
      </c>
      <c r="AA214" s="2" t="s">
        <v>108</v>
      </c>
      <c r="AB214" s="2"/>
      <c r="AC214" s="2"/>
      <c r="AD214" s="95">
        <f>SUM(AD215:AD217)</f>
        <v>25.01</v>
      </c>
      <c r="AE214" s="2"/>
      <c r="AG214" s="2"/>
    </row>
    <row r="215" spans="1:33" x14ac:dyDescent="0.25">
      <c r="A215">
        <v>42411</v>
      </c>
      <c r="B215" t="s">
        <v>197</v>
      </c>
      <c r="E215" s="96">
        <v>6.98</v>
      </c>
      <c r="F215" t="s">
        <v>198</v>
      </c>
      <c r="J215">
        <v>42411</v>
      </c>
      <c r="K215" t="s">
        <v>197</v>
      </c>
      <c r="N215" s="96">
        <v>25.01</v>
      </c>
      <c r="O215" t="s">
        <v>198</v>
      </c>
      <c r="R215">
        <v>42411</v>
      </c>
      <c r="S215" t="s">
        <v>197</v>
      </c>
      <c r="V215" s="96">
        <v>25.01</v>
      </c>
      <c r="W215" t="s">
        <v>198</v>
      </c>
      <c r="Z215">
        <v>42411</v>
      </c>
      <c r="AA215" t="s">
        <v>197</v>
      </c>
      <c r="AD215" s="96">
        <v>25.01</v>
      </c>
      <c r="AE215" t="s">
        <v>198</v>
      </c>
    </row>
    <row r="216" spans="1:33" x14ac:dyDescent="0.25">
      <c r="A216">
        <v>4221</v>
      </c>
      <c r="B216" t="s">
        <v>127</v>
      </c>
      <c r="E216" s="96">
        <v>0</v>
      </c>
      <c r="F216" t="s">
        <v>120</v>
      </c>
      <c r="J216">
        <v>4221</v>
      </c>
      <c r="K216" t="s">
        <v>127</v>
      </c>
      <c r="N216" s="96">
        <v>0</v>
      </c>
      <c r="O216" t="s">
        <v>120</v>
      </c>
      <c r="R216">
        <v>4221</v>
      </c>
      <c r="S216" t="s">
        <v>127</v>
      </c>
      <c r="V216" s="96">
        <v>0</v>
      </c>
      <c r="W216" t="s">
        <v>120</v>
      </c>
      <c r="Z216">
        <v>4221</v>
      </c>
      <c r="AA216" t="s">
        <v>127</v>
      </c>
      <c r="AD216" s="96">
        <v>0</v>
      </c>
      <c r="AE216" t="s">
        <v>120</v>
      </c>
    </row>
    <row r="217" spans="1:33" x14ac:dyDescent="0.25">
      <c r="A217">
        <v>42273</v>
      </c>
      <c r="B217" t="s">
        <v>173</v>
      </c>
      <c r="E217" s="96">
        <v>0</v>
      </c>
      <c r="F217" t="s">
        <v>136</v>
      </c>
      <c r="J217">
        <v>42273</v>
      </c>
      <c r="K217" t="s">
        <v>173</v>
      </c>
      <c r="N217" s="96">
        <v>0</v>
      </c>
      <c r="O217" t="s">
        <v>136</v>
      </c>
      <c r="R217">
        <v>42273</v>
      </c>
      <c r="S217" t="s">
        <v>173</v>
      </c>
      <c r="V217" s="96">
        <v>0</v>
      </c>
      <c r="W217" t="s">
        <v>136</v>
      </c>
      <c r="Z217">
        <v>42273</v>
      </c>
      <c r="AA217" t="s">
        <v>173</v>
      </c>
      <c r="AD217" s="96">
        <v>0</v>
      </c>
      <c r="AE217" t="s">
        <v>136</v>
      </c>
    </row>
    <row r="218" spans="1:33" x14ac:dyDescent="0.25">
      <c r="E218" s="96"/>
      <c r="N218" s="96"/>
      <c r="V218" s="96"/>
      <c r="AD218" s="96"/>
    </row>
    <row r="219" spans="1:33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  <c r="J219" s="75" t="s">
        <v>190</v>
      </c>
      <c r="K219" s="75"/>
      <c r="L219" s="75"/>
      <c r="M219" s="75"/>
      <c r="N219" s="105">
        <f>SUM(N221+N223+N225+N227)</f>
        <v>65926.880000000005</v>
      </c>
      <c r="R219" s="75" t="s">
        <v>190</v>
      </c>
      <c r="S219" s="75"/>
      <c r="T219" s="75"/>
      <c r="U219" s="75"/>
      <c r="V219" s="105">
        <f>SUM(V221+V223+V225+V227)</f>
        <v>65926.880000000005</v>
      </c>
      <c r="Z219" s="75" t="s">
        <v>190</v>
      </c>
      <c r="AA219" s="75"/>
      <c r="AB219" s="75"/>
      <c r="AC219" s="75"/>
      <c r="AD219" s="105">
        <f>SUM(AD221+AD223+AD225+AD227)</f>
        <v>65926.880000000005</v>
      </c>
    </row>
    <row r="220" spans="1:33" x14ac:dyDescent="0.25">
      <c r="E220" s="96"/>
      <c r="N220" s="96"/>
      <c r="V220" s="96"/>
      <c r="AD220" s="96"/>
    </row>
    <row r="221" spans="1:33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  <c r="J221" s="48">
        <v>311</v>
      </c>
      <c r="K221" s="48" t="s">
        <v>191</v>
      </c>
      <c r="L221" s="48"/>
      <c r="M221" s="48"/>
      <c r="N221" s="105">
        <f>N222</f>
        <v>34375</v>
      </c>
      <c r="O221" t="s">
        <v>137</v>
      </c>
      <c r="R221" s="48">
        <v>311</v>
      </c>
      <c r="S221" s="48" t="s">
        <v>191</v>
      </c>
      <c r="T221" s="48"/>
      <c r="U221" s="48"/>
      <c r="V221" s="105">
        <f>V222</f>
        <v>34375</v>
      </c>
      <c r="W221" t="s">
        <v>137</v>
      </c>
      <c r="Z221" s="48">
        <v>311</v>
      </c>
      <c r="AA221" s="48" t="s">
        <v>191</v>
      </c>
      <c r="AB221" s="48"/>
      <c r="AC221" s="48"/>
      <c r="AD221" s="105">
        <f>AD222</f>
        <v>34375</v>
      </c>
      <c r="AE221" t="s">
        <v>137</v>
      </c>
    </row>
    <row r="222" spans="1:33" x14ac:dyDescent="0.25">
      <c r="A222">
        <v>3111</v>
      </c>
      <c r="B222" t="s">
        <v>191</v>
      </c>
      <c r="E222" s="96">
        <v>34375</v>
      </c>
      <c r="F222" t="s">
        <v>137</v>
      </c>
      <c r="J222">
        <v>3111</v>
      </c>
      <c r="K222" t="s">
        <v>191</v>
      </c>
      <c r="N222" s="96">
        <v>34375</v>
      </c>
      <c r="O222" t="s">
        <v>137</v>
      </c>
      <c r="R222">
        <v>3111</v>
      </c>
      <c r="S222" t="s">
        <v>191</v>
      </c>
      <c r="V222" s="96">
        <v>34375</v>
      </c>
      <c r="W222" t="s">
        <v>137</v>
      </c>
      <c r="Z222">
        <v>3111</v>
      </c>
      <c r="AA222" t="s">
        <v>191</v>
      </c>
      <c r="AD222" s="96">
        <v>34375</v>
      </c>
      <c r="AE222" t="s">
        <v>137</v>
      </c>
    </row>
    <row r="223" spans="1:33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  <c r="J223" s="48">
        <v>312</v>
      </c>
      <c r="K223" s="48" t="s">
        <v>60</v>
      </c>
      <c r="L223" s="48"/>
      <c r="M223" s="48"/>
      <c r="N223" s="105">
        <f>N224</f>
        <v>3000</v>
      </c>
      <c r="O223" t="s">
        <v>138</v>
      </c>
      <c r="R223" s="48">
        <v>312</v>
      </c>
      <c r="S223" s="48" t="s">
        <v>60</v>
      </c>
      <c r="T223" s="48"/>
      <c r="U223" s="48"/>
      <c r="V223" s="105">
        <f>V224</f>
        <v>3000</v>
      </c>
      <c r="W223" t="s">
        <v>138</v>
      </c>
      <c r="Z223" s="48">
        <v>312</v>
      </c>
      <c r="AA223" s="48" t="s">
        <v>60</v>
      </c>
      <c r="AB223" s="48"/>
      <c r="AC223" s="48"/>
      <c r="AD223" s="105">
        <f>AD224</f>
        <v>3000</v>
      </c>
      <c r="AE223" t="s">
        <v>138</v>
      </c>
    </row>
    <row r="224" spans="1:33" x14ac:dyDescent="0.25">
      <c r="A224">
        <v>3121</v>
      </c>
      <c r="B224" t="s">
        <v>192</v>
      </c>
      <c r="E224" s="96">
        <v>3000</v>
      </c>
      <c r="F224" t="s">
        <v>138</v>
      </c>
      <c r="J224">
        <v>3121</v>
      </c>
      <c r="K224" t="s">
        <v>192</v>
      </c>
      <c r="N224" s="96">
        <v>3000</v>
      </c>
      <c r="O224" t="s">
        <v>138</v>
      </c>
      <c r="R224">
        <v>3121</v>
      </c>
      <c r="S224" t="s">
        <v>192</v>
      </c>
      <c r="V224" s="96">
        <v>3000</v>
      </c>
      <c r="W224" t="s">
        <v>138</v>
      </c>
      <c r="Z224">
        <v>3121</v>
      </c>
      <c r="AA224" t="s">
        <v>192</v>
      </c>
      <c r="AD224" s="96">
        <v>3000</v>
      </c>
      <c r="AE224" t="s">
        <v>138</v>
      </c>
    </row>
    <row r="225" spans="1:31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  <c r="J225" s="48">
        <v>313</v>
      </c>
      <c r="K225" s="48" t="s">
        <v>67</v>
      </c>
      <c r="L225" s="48"/>
      <c r="M225" s="48"/>
      <c r="N225" s="105">
        <f>N226</f>
        <v>5671.88</v>
      </c>
      <c r="O225" s="48" t="s">
        <v>138</v>
      </c>
      <c r="R225" s="48">
        <v>313</v>
      </c>
      <c r="S225" s="48" t="s">
        <v>67</v>
      </c>
      <c r="T225" s="48"/>
      <c r="U225" s="48"/>
      <c r="V225" s="105">
        <f>V226</f>
        <v>5671.88</v>
      </c>
      <c r="W225" s="48" t="s">
        <v>138</v>
      </c>
      <c r="Z225" s="48">
        <v>313</v>
      </c>
      <c r="AA225" s="48" t="s">
        <v>67</v>
      </c>
      <c r="AB225" s="48"/>
      <c r="AC225" s="48"/>
      <c r="AD225" s="105">
        <f>AD226</f>
        <v>5671.88</v>
      </c>
      <c r="AE225" s="48" t="s">
        <v>138</v>
      </c>
    </row>
    <row r="226" spans="1:31" x14ac:dyDescent="0.25">
      <c r="A226">
        <v>3132</v>
      </c>
      <c r="B226" t="s">
        <v>193</v>
      </c>
      <c r="E226" s="96">
        <v>5671.88</v>
      </c>
      <c r="F226" t="s">
        <v>138</v>
      </c>
      <c r="J226">
        <v>3132</v>
      </c>
      <c r="K226" t="s">
        <v>193</v>
      </c>
      <c r="N226" s="96">
        <v>5671.88</v>
      </c>
      <c r="O226" t="s">
        <v>138</v>
      </c>
      <c r="R226">
        <v>3132</v>
      </c>
      <c r="S226" t="s">
        <v>193</v>
      </c>
      <c r="V226" s="96">
        <v>5671.88</v>
      </c>
      <c r="W226" t="s">
        <v>138</v>
      </c>
      <c r="Z226">
        <v>3132</v>
      </c>
      <c r="AA226" t="s">
        <v>193</v>
      </c>
      <c r="AD226" s="96">
        <v>5671.88</v>
      </c>
      <c r="AE226" t="s">
        <v>138</v>
      </c>
    </row>
    <row r="227" spans="1:31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  <c r="J227" s="48">
        <v>321</v>
      </c>
      <c r="K227" s="48" t="s">
        <v>194</v>
      </c>
      <c r="L227" s="48"/>
      <c r="M227" s="48"/>
      <c r="N227" s="105">
        <f>N228</f>
        <v>22880</v>
      </c>
      <c r="O227" t="s">
        <v>138</v>
      </c>
      <c r="R227" s="48">
        <v>321</v>
      </c>
      <c r="S227" s="48" t="s">
        <v>194</v>
      </c>
      <c r="T227" s="48"/>
      <c r="U227" s="48"/>
      <c r="V227" s="105">
        <f>V228</f>
        <v>22880</v>
      </c>
      <c r="W227" t="s">
        <v>138</v>
      </c>
      <c r="Z227" s="48">
        <v>321</v>
      </c>
      <c r="AA227" s="48" t="s">
        <v>194</v>
      </c>
      <c r="AB227" s="48"/>
      <c r="AC227" s="48"/>
      <c r="AD227" s="105">
        <f>AD228</f>
        <v>22880</v>
      </c>
      <c r="AE227" t="s">
        <v>138</v>
      </c>
    </row>
    <row r="228" spans="1:31" x14ac:dyDescent="0.25">
      <c r="A228">
        <v>3212</v>
      </c>
      <c r="B228" t="s">
        <v>195</v>
      </c>
      <c r="E228" s="96">
        <v>22880</v>
      </c>
      <c r="F228" t="s">
        <v>138</v>
      </c>
      <c r="J228">
        <v>3212</v>
      </c>
      <c r="K228" t="s">
        <v>195</v>
      </c>
      <c r="N228" s="96">
        <v>22880</v>
      </c>
      <c r="O228" t="s">
        <v>138</v>
      </c>
      <c r="R228">
        <v>3212</v>
      </c>
      <c r="S228" t="s">
        <v>195</v>
      </c>
      <c r="V228" s="96">
        <v>22880</v>
      </c>
      <c r="W228" t="s">
        <v>138</v>
      </c>
      <c r="Z228">
        <v>3212</v>
      </c>
      <c r="AA228" t="s">
        <v>195</v>
      </c>
      <c r="AD228" s="96">
        <v>22880</v>
      </c>
      <c r="AE228" t="s">
        <v>138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workbookViewId="0">
      <selection activeCell="N33" sqref="N33"/>
    </sheetView>
  </sheetViews>
  <sheetFormatPr defaultRowHeight="15" x14ac:dyDescent="0.25"/>
  <sheetData>
    <row r="1" spans="1:8" x14ac:dyDescent="0.25">
      <c r="A1" s="48" t="s">
        <v>199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SUM(E11+E18+E20+E24+E27+E32+E74-E75)</f>
        <v>4725211.13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4144499.01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490420.93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451970.93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94385.7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16012.5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1121.8800000000001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SUM(E71:E73)</f>
        <v>38450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82">
        <v>0</v>
      </c>
      <c r="F73" s="12" t="s">
        <v>138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82">
        <v>10223</v>
      </c>
      <c r="F74" s="12"/>
      <c r="G74" t="s">
        <v>204</v>
      </c>
      <c r="H74" s="12"/>
    </row>
    <row r="75" spans="1:8" x14ac:dyDescent="0.25">
      <c r="A75" s="12">
        <v>92221</v>
      </c>
      <c r="B75" s="12" t="s">
        <v>202</v>
      </c>
      <c r="C75" s="12"/>
      <c r="D75" s="12"/>
      <c r="E75" s="82">
        <v>13900.56</v>
      </c>
      <c r="F75" s="12"/>
      <c r="H75" s="12"/>
    </row>
    <row r="76" spans="1:8" x14ac:dyDescent="0.25">
      <c r="A76" s="12"/>
      <c r="B76" s="12"/>
      <c r="C76" s="12"/>
      <c r="D76" s="12"/>
      <c r="E76" s="82"/>
      <c r="F76" s="12"/>
      <c r="H76" s="12"/>
    </row>
    <row r="77" spans="1:8" x14ac:dyDescent="0.25">
      <c r="A77" s="30" t="s">
        <v>52</v>
      </c>
      <c r="B77" s="30"/>
      <c r="C77" s="30"/>
      <c r="D77" s="30"/>
      <c r="E77" s="90">
        <f>SUM(E78+E146)</f>
        <v>4725211.13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91">
        <f>SUM(E81+E133)</f>
        <v>4493809.24</v>
      </c>
      <c r="F78" s="12"/>
      <c r="H78" s="12"/>
    </row>
    <row r="79" spans="1:8" x14ac:dyDescent="0.25">
      <c r="A79" s="66" t="s">
        <v>167</v>
      </c>
      <c r="B79" s="66"/>
      <c r="C79" s="66"/>
      <c r="D79" s="66"/>
      <c r="E79" s="92"/>
      <c r="F79" s="12"/>
      <c r="H79" s="12"/>
    </row>
    <row r="80" spans="1:8" x14ac:dyDescent="0.25">
      <c r="A80" s="34" t="s">
        <v>166</v>
      </c>
      <c r="B80" s="34"/>
      <c r="C80" s="34"/>
      <c r="D80" s="34"/>
      <c r="E80" s="82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81">
        <f>SUM(E82+E95+E127+E130)</f>
        <v>4455359.24</v>
      </c>
    </row>
    <row r="82" spans="1:6" x14ac:dyDescent="0.25">
      <c r="A82" s="27">
        <v>31</v>
      </c>
      <c r="B82" s="27" t="s">
        <v>55</v>
      </c>
      <c r="C82" s="27"/>
      <c r="D82" s="27"/>
      <c r="E82" s="93">
        <f>SUM(E83+E87+E93)</f>
        <v>4064599.0100000007</v>
      </c>
    </row>
    <row r="83" spans="1:6" x14ac:dyDescent="0.25">
      <c r="A83" s="13">
        <v>311</v>
      </c>
      <c r="B83" s="13" t="s">
        <v>56</v>
      </c>
      <c r="C83" s="13"/>
      <c r="D83" s="13"/>
      <c r="E83" s="94">
        <f>SUM(E84:E86)</f>
        <v>3374448.8100000005</v>
      </c>
      <c r="F83" t="s">
        <v>136</v>
      </c>
    </row>
    <row r="84" spans="1:6" x14ac:dyDescent="0.25">
      <c r="A84" s="12">
        <v>3111</v>
      </c>
      <c r="B84" s="12" t="s">
        <v>57</v>
      </c>
      <c r="C84" s="12"/>
      <c r="D84" s="12"/>
      <c r="E84" s="82">
        <v>3174658.1</v>
      </c>
      <c r="F84" t="s">
        <v>136</v>
      </c>
    </row>
    <row r="85" spans="1:6" x14ac:dyDescent="0.25">
      <c r="A85" s="12">
        <v>3113</v>
      </c>
      <c r="B85" s="12" t="s">
        <v>58</v>
      </c>
      <c r="C85" s="12"/>
      <c r="D85" s="12"/>
      <c r="E85" s="82">
        <v>37017.72</v>
      </c>
      <c r="F85" t="s">
        <v>136</v>
      </c>
    </row>
    <row r="86" spans="1:6" x14ac:dyDescent="0.25">
      <c r="A86" s="12">
        <v>3114</v>
      </c>
      <c r="B86" s="12" t="s">
        <v>59</v>
      </c>
      <c r="C86" s="12"/>
      <c r="D86" s="12"/>
      <c r="E86" s="82">
        <v>162772.99</v>
      </c>
      <c r="F86" t="s">
        <v>136</v>
      </c>
    </row>
    <row r="87" spans="1:6" x14ac:dyDescent="0.25">
      <c r="A87" s="2">
        <v>312</v>
      </c>
      <c r="B87" s="2" t="s">
        <v>60</v>
      </c>
      <c r="E87" s="95">
        <f>SUM(E88:E92)</f>
        <v>133366.15</v>
      </c>
      <c r="F87" t="s">
        <v>136</v>
      </c>
    </row>
    <row r="88" spans="1:6" x14ac:dyDescent="0.25">
      <c r="A88">
        <v>31212</v>
      </c>
      <c r="B88" t="s">
        <v>61</v>
      </c>
      <c r="E88" s="96">
        <v>36366.15</v>
      </c>
      <c r="F88" t="s">
        <v>136</v>
      </c>
    </row>
    <row r="89" spans="1:6" x14ac:dyDescent="0.25">
      <c r="A89">
        <v>31213</v>
      </c>
      <c r="B89" t="s">
        <v>62</v>
      </c>
      <c r="E89" s="96">
        <v>43000</v>
      </c>
      <c r="F89" t="s">
        <v>136</v>
      </c>
    </row>
    <row r="90" spans="1:6" x14ac:dyDescent="0.25">
      <c r="A90">
        <v>31214</v>
      </c>
      <c r="B90" t="s">
        <v>63</v>
      </c>
      <c r="E90" s="96">
        <v>12000</v>
      </c>
      <c r="F90" t="s">
        <v>136</v>
      </c>
    </row>
    <row r="91" spans="1:6" x14ac:dyDescent="0.25">
      <c r="A91">
        <v>31215</v>
      </c>
      <c r="B91" t="s">
        <v>64</v>
      </c>
      <c r="E91" s="96">
        <v>12000</v>
      </c>
      <c r="F91" t="s">
        <v>136</v>
      </c>
    </row>
    <row r="92" spans="1:6" x14ac:dyDescent="0.25">
      <c r="A92">
        <v>31219</v>
      </c>
      <c r="B92" t="s">
        <v>65</v>
      </c>
      <c r="C92" t="s">
        <v>66</v>
      </c>
      <c r="E92" s="96">
        <v>30000</v>
      </c>
      <c r="F92" t="s">
        <v>136</v>
      </c>
    </row>
    <row r="93" spans="1:6" x14ac:dyDescent="0.25">
      <c r="A93" s="2">
        <v>313</v>
      </c>
      <c r="B93" s="2" t="s">
        <v>67</v>
      </c>
      <c r="C93" s="2"/>
      <c r="D93" s="2"/>
      <c r="E93" s="95">
        <f>SUM(E94:E94)</f>
        <v>556784.05000000005</v>
      </c>
      <c r="F93" t="s">
        <v>136</v>
      </c>
    </row>
    <row r="94" spans="1:6" x14ac:dyDescent="0.25">
      <c r="A94">
        <v>31321</v>
      </c>
      <c r="B94" t="s">
        <v>68</v>
      </c>
      <c r="E94" s="96">
        <v>556784.05000000005</v>
      </c>
      <c r="F94" t="s">
        <v>136</v>
      </c>
    </row>
    <row r="95" spans="1:6" x14ac:dyDescent="0.25">
      <c r="A95" s="27">
        <v>32</v>
      </c>
      <c r="B95" s="27" t="s">
        <v>69</v>
      </c>
      <c r="C95" s="27"/>
      <c r="D95" s="27"/>
      <c r="E95" s="93">
        <f>SUM(E96,E101,E110,E121)</f>
        <v>390760.23</v>
      </c>
      <c r="F95" t="s">
        <v>138</v>
      </c>
    </row>
    <row r="96" spans="1:6" x14ac:dyDescent="0.25">
      <c r="A96" s="2">
        <v>321</v>
      </c>
      <c r="B96" s="2" t="s">
        <v>70</v>
      </c>
      <c r="C96" s="2"/>
      <c r="D96" s="2"/>
      <c r="E96" s="95">
        <f>SUM(E97:E100)</f>
        <v>133562.23999999999</v>
      </c>
      <c r="F96" t="s">
        <v>138</v>
      </c>
    </row>
    <row r="97" spans="1:6" x14ac:dyDescent="0.25">
      <c r="A97">
        <v>3211</v>
      </c>
      <c r="B97" t="s">
        <v>71</v>
      </c>
      <c r="E97" s="96">
        <v>18000</v>
      </c>
      <c r="F97" t="s">
        <v>138</v>
      </c>
    </row>
    <row r="98" spans="1:6" x14ac:dyDescent="0.25">
      <c r="A98">
        <v>3212</v>
      </c>
      <c r="B98" t="s">
        <v>72</v>
      </c>
      <c r="E98" s="96">
        <v>87562.240000000005</v>
      </c>
      <c r="F98" t="s">
        <v>138</v>
      </c>
    </row>
    <row r="99" spans="1:6" x14ac:dyDescent="0.25">
      <c r="A99">
        <v>3213</v>
      </c>
      <c r="B99" t="s">
        <v>73</v>
      </c>
      <c r="E99" s="96">
        <v>4000</v>
      </c>
      <c r="F99" t="s">
        <v>138</v>
      </c>
    </row>
    <row r="100" spans="1:6" x14ac:dyDescent="0.25">
      <c r="A100">
        <v>3214</v>
      </c>
      <c r="B100" t="s">
        <v>143</v>
      </c>
      <c r="E100" s="96">
        <v>24000</v>
      </c>
      <c r="F100" t="s">
        <v>138</v>
      </c>
    </row>
    <row r="101" spans="1:6" x14ac:dyDescent="0.25">
      <c r="A101" s="2">
        <v>322</v>
      </c>
      <c r="B101" s="2" t="s">
        <v>74</v>
      </c>
      <c r="C101" s="2"/>
      <c r="D101" s="2"/>
      <c r="E101" s="95">
        <f>SUM(E102:E109)</f>
        <v>132000</v>
      </c>
      <c r="F101" t="s">
        <v>138</v>
      </c>
    </row>
    <row r="102" spans="1:6" x14ac:dyDescent="0.25">
      <c r="A102">
        <v>3221</v>
      </c>
      <c r="B102" t="s">
        <v>75</v>
      </c>
      <c r="E102" s="96">
        <v>28000</v>
      </c>
      <c r="F102" t="s">
        <v>138</v>
      </c>
    </row>
    <row r="103" spans="1:6" x14ac:dyDescent="0.25">
      <c r="A103">
        <v>3222</v>
      </c>
      <c r="B103" t="s">
        <v>76</v>
      </c>
      <c r="E103" s="96">
        <v>18000</v>
      </c>
      <c r="F103" t="s">
        <v>138</v>
      </c>
    </row>
    <row r="104" spans="1:6" x14ac:dyDescent="0.25">
      <c r="A104">
        <v>32231</v>
      </c>
      <c r="B104" t="s">
        <v>77</v>
      </c>
      <c r="E104" s="96">
        <v>18000</v>
      </c>
      <c r="F104" t="s">
        <v>138</v>
      </c>
    </row>
    <row r="105" spans="1:6" x14ac:dyDescent="0.25">
      <c r="A105">
        <v>32233</v>
      </c>
      <c r="B105" t="s">
        <v>78</v>
      </c>
      <c r="E105" s="96">
        <v>2000</v>
      </c>
      <c r="F105" t="s">
        <v>138</v>
      </c>
    </row>
    <row r="106" spans="1:6" x14ac:dyDescent="0.25">
      <c r="A106">
        <v>32234</v>
      </c>
      <c r="B106" t="s">
        <v>79</v>
      </c>
      <c r="E106" s="96">
        <v>60000</v>
      </c>
      <c r="F106" t="s">
        <v>138</v>
      </c>
    </row>
    <row r="107" spans="1:6" x14ac:dyDescent="0.25">
      <c r="A107">
        <v>3224</v>
      </c>
      <c r="B107" t="s">
        <v>80</v>
      </c>
      <c r="E107" s="96">
        <v>3000</v>
      </c>
      <c r="F107" t="s">
        <v>138</v>
      </c>
    </row>
    <row r="108" spans="1:6" x14ac:dyDescent="0.25">
      <c r="A108">
        <v>3225</v>
      </c>
      <c r="B108" t="s">
        <v>81</v>
      </c>
      <c r="E108" s="96">
        <v>1000</v>
      </c>
      <c r="F108" t="s">
        <v>138</v>
      </c>
    </row>
    <row r="109" spans="1:6" x14ac:dyDescent="0.25">
      <c r="A109">
        <v>3227</v>
      </c>
      <c r="B109" t="s">
        <v>82</v>
      </c>
      <c r="E109" s="96">
        <v>2000</v>
      </c>
      <c r="F109" t="s">
        <v>138</v>
      </c>
    </row>
    <row r="110" spans="1:6" x14ac:dyDescent="0.25">
      <c r="A110" s="2">
        <v>323</v>
      </c>
      <c r="B110" s="2" t="s">
        <v>83</v>
      </c>
      <c r="C110" s="2"/>
      <c r="D110" s="2"/>
      <c r="E110" s="95">
        <f>SUM(E111:E120)</f>
        <v>108647.99</v>
      </c>
      <c r="F110" t="s">
        <v>138</v>
      </c>
    </row>
    <row r="111" spans="1:6" x14ac:dyDescent="0.25">
      <c r="A111">
        <v>3231</v>
      </c>
      <c r="B111" t="s">
        <v>84</v>
      </c>
      <c r="E111" s="96">
        <v>12000</v>
      </c>
      <c r="F111" t="s">
        <v>138</v>
      </c>
    </row>
    <row r="112" spans="1:6" x14ac:dyDescent="0.25">
      <c r="A112">
        <v>3232</v>
      </c>
      <c r="B112" t="s">
        <v>85</v>
      </c>
      <c r="E112" s="96">
        <v>37000</v>
      </c>
      <c r="F112" t="s">
        <v>138</v>
      </c>
    </row>
    <row r="113" spans="1:6" x14ac:dyDescent="0.25">
      <c r="A113">
        <v>3233</v>
      </c>
      <c r="B113" t="s">
        <v>86</v>
      </c>
      <c r="E113" s="96">
        <v>4000</v>
      </c>
      <c r="F113" t="s">
        <v>138</v>
      </c>
    </row>
    <row r="114" spans="1:6" x14ac:dyDescent="0.25">
      <c r="A114">
        <v>3234</v>
      </c>
      <c r="B114" t="s">
        <v>87</v>
      </c>
      <c r="E114" s="96">
        <v>17000</v>
      </c>
      <c r="F114" t="s">
        <v>138</v>
      </c>
    </row>
    <row r="115" spans="1:6" x14ac:dyDescent="0.25">
      <c r="A115">
        <v>3235</v>
      </c>
      <c r="B115" t="s">
        <v>88</v>
      </c>
      <c r="E115" s="96">
        <v>4000</v>
      </c>
      <c r="F115" t="s">
        <v>138</v>
      </c>
    </row>
    <row r="116" spans="1:6" x14ac:dyDescent="0.25">
      <c r="A116">
        <v>3236</v>
      </c>
      <c r="B116" t="s">
        <v>89</v>
      </c>
      <c r="E116" s="96">
        <v>12500</v>
      </c>
      <c r="F116" t="s">
        <v>138</v>
      </c>
    </row>
    <row r="117" spans="1:6" x14ac:dyDescent="0.25">
      <c r="A117">
        <v>3236</v>
      </c>
      <c r="B117" t="s">
        <v>89</v>
      </c>
      <c r="E117" s="96">
        <v>1647.99</v>
      </c>
      <c r="F117" t="s">
        <v>136</v>
      </c>
    </row>
    <row r="118" spans="1:6" x14ac:dyDescent="0.25">
      <c r="A118">
        <v>3237</v>
      </c>
      <c r="B118" t="s">
        <v>90</v>
      </c>
      <c r="E118" s="96">
        <v>3000</v>
      </c>
      <c r="F118" t="s">
        <v>138</v>
      </c>
    </row>
    <row r="119" spans="1:6" x14ac:dyDescent="0.25">
      <c r="A119">
        <v>3238</v>
      </c>
      <c r="B119" t="s">
        <v>91</v>
      </c>
      <c r="E119" s="96">
        <v>16000</v>
      </c>
      <c r="F119" t="s">
        <v>138</v>
      </c>
    </row>
    <row r="120" spans="1:6" x14ac:dyDescent="0.25">
      <c r="A120">
        <v>3239</v>
      </c>
      <c r="B120" t="s">
        <v>92</v>
      </c>
      <c r="E120" s="96">
        <v>1500</v>
      </c>
      <c r="F120" t="s">
        <v>138</v>
      </c>
    </row>
    <row r="121" spans="1:6" x14ac:dyDescent="0.25">
      <c r="A121" s="2">
        <v>329</v>
      </c>
      <c r="B121" s="2" t="s">
        <v>93</v>
      </c>
      <c r="C121" s="2"/>
      <c r="D121" s="2"/>
      <c r="E121" s="95">
        <f>SUM(E122:E126)</f>
        <v>16550</v>
      </c>
      <c r="F121" t="s">
        <v>138</v>
      </c>
    </row>
    <row r="122" spans="1:6" x14ac:dyDescent="0.25">
      <c r="A122">
        <v>3292</v>
      </c>
      <c r="B122" t="s">
        <v>94</v>
      </c>
      <c r="E122" s="96">
        <v>300</v>
      </c>
      <c r="F122" t="s">
        <v>138</v>
      </c>
    </row>
    <row r="123" spans="1:6" x14ac:dyDescent="0.25">
      <c r="A123">
        <v>3293</v>
      </c>
      <c r="B123" t="s">
        <v>95</v>
      </c>
      <c r="E123" s="96">
        <v>3000</v>
      </c>
      <c r="F123" t="s">
        <v>138</v>
      </c>
    </row>
    <row r="124" spans="1:6" x14ac:dyDescent="0.25">
      <c r="A124">
        <v>3294</v>
      </c>
      <c r="B124" t="s">
        <v>96</v>
      </c>
      <c r="E124" s="96">
        <v>250</v>
      </c>
      <c r="F124" t="s">
        <v>138</v>
      </c>
    </row>
    <row r="125" spans="1:6" x14ac:dyDescent="0.25">
      <c r="A125">
        <v>3295</v>
      </c>
      <c r="B125" t="s">
        <v>97</v>
      </c>
      <c r="E125" s="96">
        <v>12000</v>
      </c>
      <c r="F125" t="s">
        <v>140</v>
      </c>
    </row>
    <row r="126" spans="1:6" x14ac:dyDescent="0.25">
      <c r="A126">
        <v>3299</v>
      </c>
      <c r="B126" t="s">
        <v>98</v>
      </c>
      <c r="E126" s="96">
        <v>1000</v>
      </c>
      <c r="F126" t="s">
        <v>138</v>
      </c>
    </row>
    <row r="127" spans="1:6" x14ac:dyDescent="0.25">
      <c r="A127" s="27">
        <v>34</v>
      </c>
      <c r="B127" s="27" t="s">
        <v>99</v>
      </c>
      <c r="C127" s="27"/>
      <c r="D127" s="27"/>
      <c r="E127" s="93">
        <f>SUM(E128:E129)</f>
        <v>0</v>
      </c>
      <c r="F127" t="s">
        <v>138</v>
      </c>
    </row>
    <row r="128" spans="1:6" x14ac:dyDescent="0.25">
      <c r="A128">
        <v>3431</v>
      </c>
      <c r="B128" t="s">
        <v>100</v>
      </c>
      <c r="E128" s="96">
        <v>0</v>
      </c>
      <c r="F128" t="s">
        <v>138</v>
      </c>
    </row>
    <row r="129" spans="1:6" x14ac:dyDescent="0.25">
      <c r="A129">
        <v>3433</v>
      </c>
      <c r="B129" t="s">
        <v>101</v>
      </c>
      <c r="E129" s="96">
        <v>0</v>
      </c>
      <c r="F129" t="s">
        <v>138</v>
      </c>
    </row>
    <row r="130" spans="1:6" x14ac:dyDescent="0.25">
      <c r="A130" s="27">
        <v>38</v>
      </c>
      <c r="B130" s="27" t="s">
        <v>102</v>
      </c>
      <c r="C130" s="27"/>
      <c r="D130" s="27"/>
      <c r="E130" s="93">
        <f>E131</f>
        <v>0</v>
      </c>
      <c r="F130" t="s">
        <v>138</v>
      </c>
    </row>
    <row r="131" spans="1:6" x14ac:dyDescent="0.25">
      <c r="A131">
        <v>38311</v>
      </c>
      <c r="B131" t="s">
        <v>103</v>
      </c>
      <c r="E131" s="96"/>
      <c r="F131" t="s">
        <v>138</v>
      </c>
    </row>
    <row r="132" spans="1:6" x14ac:dyDescent="0.25">
      <c r="E132" s="96"/>
    </row>
    <row r="133" spans="1:6" ht="15.75" x14ac:dyDescent="0.25">
      <c r="A133" s="39">
        <v>4</v>
      </c>
      <c r="B133" s="39" t="s">
        <v>104</v>
      </c>
      <c r="C133" s="39"/>
      <c r="D133" s="39"/>
      <c r="E133" s="97">
        <f>SUM(E134+E136)</f>
        <v>38450</v>
      </c>
    </row>
    <row r="134" spans="1:6" x14ac:dyDescent="0.25">
      <c r="A134" s="27">
        <v>41</v>
      </c>
      <c r="B134" s="27" t="s">
        <v>105</v>
      </c>
      <c r="C134" s="27"/>
      <c r="D134" s="27"/>
      <c r="E134" s="98">
        <f>E135</f>
        <v>0</v>
      </c>
    </row>
    <row r="135" spans="1:6" x14ac:dyDescent="0.25">
      <c r="A135">
        <v>4511</v>
      </c>
      <c r="B135" t="s">
        <v>106</v>
      </c>
      <c r="E135" s="96">
        <v>0</v>
      </c>
    </row>
    <row r="136" spans="1:6" x14ac:dyDescent="0.25">
      <c r="A136" s="27">
        <v>42</v>
      </c>
      <c r="B136" s="27" t="s">
        <v>107</v>
      </c>
      <c r="C136" s="27"/>
      <c r="D136" s="27"/>
      <c r="E136" s="93">
        <f>SUM(E137+E139+E143)</f>
        <v>38450</v>
      </c>
      <c r="F136" t="s">
        <v>159</v>
      </c>
    </row>
    <row r="137" spans="1:6" x14ac:dyDescent="0.25">
      <c r="A137" s="50">
        <v>421</v>
      </c>
      <c r="B137" s="50" t="s">
        <v>133</v>
      </c>
      <c r="C137" s="50"/>
      <c r="D137" s="50"/>
      <c r="E137" s="99">
        <f>E138</f>
        <v>0</v>
      </c>
      <c r="F137" t="s">
        <v>137</v>
      </c>
    </row>
    <row r="138" spans="1:6" x14ac:dyDescent="0.25">
      <c r="A138" s="52">
        <v>42123</v>
      </c>
      <c r="B138" s="53" t="s">
        <v>134</v>
      </c>
      <c r="C138" s="53"/>
      <c r="D138" s="53"/>
      <c r="E138" s="100">
        <v>0</v>
      </c>
      <c r="F138" t="s">
        <v>137</v>
      </c>
    </row>
    <row r="139" spans="1:6" x14ac:dyDescent="0.25">
      <c r="A139" s="2">
        <v>422</v>
      </c>
      <c r="B139" s="2" t="s">
        <v>108</v>
      </c>
      <c r="C139" s="2"/>
      <c r="D139" s="2"/>
      <c r="E139" s="95">
        <f>SUM(E140:E142)</f>
        <v>38450</v>
      </c>
      <c r="F139" t="s">
        <v>138</v>
      </c>
    </row>
    <row r="140" spans="1:6" x14ac:dyDescent="0.25">
      <c r="A140">
        <v>42211</v>
      </c>
      <c r="B140" t="s">
        <v>128</v>
      </c>
      <c r="E140" s="96">
        <v>25000</v>
      </c>
      <c r="F140" t="s">
        <v>138</v>
      </c>
    </row>
    <row r="141" spans="1:6" x14ac:dyDescent="0.25">
      <c r="A141">
        <v>42219</v>
      </c>
      <c r="B141" t="s">
        <v>129</v>
      </c>
      <c r="E141" s="96">
        <v>5000</v>
      </c>
      <c r="F141" t="s">
        <v>138</v>
      </c>
    </row>
    <row r="142" spans="1:6" x14ac:dyDescent="0.25">
      <c r="A142" s="12">
        <v>42231</v>
      </c>
      <c r="B142" t="s">
        <v>206</v>
      </c>
      <c r="E142" s="82">
        <v>8450</v>
      </c>
    </row>
    <row r="143" spans="1:6" x14ac:dyDescent="0.25">
      <c r="A143" s="2">
        <v>426</v>
      </c>
      <c r="B143" s="48" t="s">
        <v>135</v>
      </c>
      <c r="C143" s="48"/>
      <c r="D143" s="48"/>
      <c r="E143" s="95">
        <f>E144</f>
        <v>0</v>
      </c>
    </row>
    <row r="144" spans="1:6" x14ac:dyDescent="0.25">
      <c r="A144" s="12">
        <v>42641</v>
      </c>
      <c r="B144" t="s">
        <v>132</v>
      </c>
      <c r="E144" s="82">
        <v>0</v>
      </c>
    </row>
    <row r="145" spans="1:6" x14ac:dyDescent="0.25">
      <c r="A145" s="13"/>
      <c r="B145" s="13"/>
      <c r="C145" s="13"/>
      <c r="D145" s="13"/>
      <c r="E145" s="94"/>
    </row>
    <row r="146" spans="1:6" x14ac:dyDescent="0.25">
      <c r="A146" s="42" t="s">
        <v>110</v>
      </c>
      <c r="B146" s="42"/>
      <c r="C146" s="42"/>
      <c r="D146" s="42"/>
      <c r="E146" s="101">
        <f>SUM(E148+E157+E162+E168+E213)</f>
        <v>231401.89</v>
      </c>
    </row>
    <row r="147" spans="1:6" x14ac:dyDescent="0.25">
      <c r="A147" s="62" t="s">
        <v>168</v>
      </c>
      <c r="B147" s="62"/>
      <c r="C147" s="62"/>
      <c r="D147" s="62"/>
      <c r="E147" s="102"/>
    </row>
    <row r="148" spans="1:6" x14ac:dyDescent="0.25">
      <c r="A148" s="44" t="s">
        <v>144</v>
      </c>
      <c r="B148" s="44"/>
      <c r="C148" s="44"/>
      <c r="D148" s="44"/>
      <c r="E148" s="103">
        <f>E149</f>
        <v>32000</v>
      </c>
      <c r="F148" t="s">
        <v>138</v>
      </c>
    </row>
    <row r="149" spans="1:6" x14ac:dyDescent="0.25">
      <c r="A149" s="2">
        <v>329</v>
      </c>
      <c r="B149" s="2" t="s">
        <v>111</v>
      </c>
      <c r="C149" s="2"/>
      <c r="D149" s="2"/>
      <c r="E149" s="104">
        <f>SUM(E150:E155)</f>
        <v>32000</v>
      </c>
    </row>
    <row r="150" spans="1:6" x14ac:dyDescent="0.25">
      <c r="A150" s="12">
        <v>32224</v>
      </c>
      <c r="B150" s="12" t="s">
        <v>154</v>
      </c>
      <c r="C150" s="12"/>
      <c r="D150" s="2"/>
      <c r="E150" s="104"/>
    </row>
    <row r="151" spans="1:6" x14ac:dyDescent="0.25">
      <c r="A151" s="12">
        <v>32359</v>
      </c>
      <c r="B151" s="12" t="s">
        <v>155</v>
      </c>
      <c r="C151" s="12"/>
      <c r="D151" s="2"/>
      <c r="E151" s="104"/>
    </row>
    <row r="152" spans="1:6" x14ac:dyDescent="0.25">
      <c r="A152" s="12">
        <v>32371</v>
      </c>
      <c r="B152" s="12" t="s">
        <v>176</v>
      </c>
      <c r="C152" s="12"/>
      <c r="D152" s="2"/>
      <c r="E152" s="104">
        <v>0</v>
      </c>
    </row>
    <row r="153" spans="1:6" x14ac:dyDescent="0.25">
      <c r="A153" s="12">
        <v>3239</v>
      </c>
      <c r="B153" s="12" t="s">
        <v>177</v>
      </c>
      <c r="C153" s="12"/>
      <c r="D153" s="2"/>
      <c r="E153" s="104"/>
    </row>
    <row r="154" spans="1:6" x14ac:dyDescent="0.25">
      <c r="A154" s="12">
        <v>32411</v>
      </c>
      <c r="B154" s="12" t="s">
        <v>156</v>
      </c>
      <c r="C154" s="12"/>
      <c r="D154" s="2"/>
      <c r="E154" s="104"/>
    </row>
    <row r="155" spans="1:6" x14ac:dyDescent="0.25">
      <c r="A155" s="12">
        <v>32999</v>
      </c>
      <c r="B155" s="12" t="s">
        <v>112</v>
      </c>
      <c r="C155" s="12"/>
      <c r="D155" s="12"/>
      <c r="E155" s="82">
        <v>32000</v>
      </c>
    </row>
    <row r="156" spans="1:6" x14ac:dyDescent="0.25">
      <c r="A156" s="12"/>
      <c r="B156" s="12"/>
      <c r="C156" s="12"/>
      <c r="D156" s="12"/>
      <c r="E156" s="82"/>
    </row>
    <row r="157" spans="1:6" x14ac:dyDescent="0.25">
      <c r="A157" s="44" t="s">
        <v>145</v>
      </c>
      <c r="B157" s="44"/>
      <c r="C157" s="44"/>
      <c r="D157" s="44"/>
      <c r="E157" s="103">
        <f>SUM(E158+E160)</f>
        <v>0</v>
      </c>
      <c r="F157" t="s">
        <v>138</v>
      </c>
    </row>
    <row r="158" spans="1:6" x14ac:dyDescent="0.25">
      <c r="A158" s="2">
        <v>311</v>
      </c>
      <c r="B158" s="2" t="s">
        <v>56</v>
      </c>
      <c r="C158" s="2"/>
      <c r="D158" s="2"/>
      <c r="E158" s="82">
        <f>E159</f>
        <v>0</v>
      </c>
    </row>
    <row r="159" spans="1:6" x14ac:dyDescent="0.25">
      <c r="A159" s="12">
        <v>3111</v>
      </c>
      <c r="B159" s="12" t="s">
        <v>57</v>
      </c>
      <c r="C159" s="12"/>
      <c r="D159" s="12"/>
      <c r="E159" s="82">
        <v>0</v>
      </c>
    </row>
    <row r="160" spans="1:6" x14ac:dyDescent="0.25">
      <c r="A160" s="2">
        <v>313</v>
      </c>
      <c r="B160" s="2" t="s">
        <v>67</v>
      </c>
      <c r="C160" s="2"/>
      <c r="D160" s="2"/>
      <c r="E160" s="82">
        <f>E161</f>
        <v>0</v>
      </c>
    </row>
    <row r="161" spans="1:6" x14ac:dyDescent="0.25">
      <c r="A161" s="12">
        <v>3132</v>
      </c>
      <c r="B161" s="12" t="s">
        <v>148</v>
      </c>
      <c r="C161" s="12"/>
      <c r="D161" s="12"/>
      <c r="E161" s="82">
        <v>0</v>
      </c>
    </row>
    <row r="162" spans="1:6" x14ac:dyDescent="0.25">
      <c r="A162" s="44" t="s">
        <v>146</v>
      </c>
      <c r="B162" s="44"/>
      <c r="C162" s="44"/>
      <c r="D162" s="44"/>
      <c r="E162" s="103">
        <f>SUM(E163+E165)</f>
        <v>44500.02</v>
      </c>
    </row>
    <row r="163" spans="1:6" x14ac:dyDescent="0.25">
      <c r="A163" s="2">
        <v>322</v>
      </c>
      <c r="B163" s="2" t="s">
        <v>113</v>
      </c>
      <c r="C163" s="2"/>
      <c r="D163" s="2"/>
      <c r="E163" s="95">
        <f>E164</f>
        <v>1500</v>
      </c>
      <c r="F163" t="s">
        <v>114</v>
      </c>
    </row>
    <row r="164" spans="1:6" x14ac:dyDescent="0.25">
      <c r="A164">
        <v>3221</v>
      </c>
      <c r="B164" t="s">
        <v>115</v>
      </c>
      <c r="E164" s="96">
        <v>1500</v>
      </c>
    </row>
    <row r="165" spans="1:6" x14ac:dyDescent="0.25">
      <c r="A165" s="2">
        <v>323</v>
      </c>
      <c r="B165" s="2" t="s">
        <v>83</v>
      </c>
      <c r="C165" s="2"/>
      <c r="D165" s="2"/>
      <c r="E165" s="95">
        <f>E166</f>
        <v>43000.02</v>
      </c>
      <c r="F165" t="s">
        <v>114</v>
      </c>
    </row>
    <row r="166" spans="1:6" x14ac:dyDescent="0.25">
      <c r="A166">
        <v>3237</v>
      </c>
      <c r="B166" t="s">
        <v>116</v>
      </c>
      <c r="E166" s="96">
        <v>43000.02</v>
      </c>
    </row>
    <row r="167" spans="1:6" x14ac:dyDescent="0.25">
      <c r="E167" s="96"/>
    </row>
    <row r="168" spans="1:6" x14ac:dyDescent="0.25">
      <c r="A168" s="44" t="s">
        <v>147</v>
      </c>
      <c r="B168" s="2"/>
      <c r="C168" s="47"/>
      <c r="D168" s="47"/>
      <c r="E168" s="103">
        <f>SUM(E170+E176+E183+E197+E199+E208)</f>
        <v>88974.99</v>
      </c>
    </row>
    <row r="169" spans="1:6" x14ac:dyDescent="0.25">
      <c r="E169" s="96"/>
    </row>
    <row r="170" spans="1:6" x14ac:dyDescent="0.25">
      <c r="A170" s="2">
        <v>321</v>
      </c>
      <c r="B170" s="2" t="s">
        <v>117</v>
      </c>
      <c r="C170" s="2"/>
      <c r="D170" s="2"/>
      <c r="E170" s="95">
        <f>SUM(E171:E175)</f>
        <v>17400</v>
      </c>
    </row>
    <row r="171" spans="1:6" x14ac:dyDescent="0.25">
      <c r="A171" s="12">
        <v>3211</v>
      </c>
      <c r="B171" s="12" t="s">
        <v>119</v>
      </c>
      <c r="C171" s="12"/>
      <c r="D171" s="12"/>
      <c r="E171" s="82">
        <v>400</v>
      </c>
      <c r="F171" s="63" t="s">
        <v>185</v>
      </c>
    </row>
    <row r="172" spans="1:6" x14ac:dyDescent="0.25">
      <c r="A172">
        <v>3211</v>
      </c>
      <c r="B172" t="s">
        <v>119</v>
      </c>
      <c r="E172" s="96">
        <v>16000</v>
      </c>
      <c r="F172" t="s">
        <v>122</v>
      </c>
    </row>
    <row r="173" spans="1:6" x14ac:dyDescent="0.25">
      <c r="A173">
        <v>3211</v>
      </c>
      <c r="B173" t="s">
        <v>119</v>
      </c>
      <c r="E173" s="96">
        <v>0</v>
      </c>
      <c r="F173" t="s">
        <v>153</v>
      </c>
    </row>
    <row r="174" spans="1:6" x14ac:dyDescent="0.25">
      <c r="A174">
        <v>3214</v>
      </c>
      <c r="B174" t="s">
        <v>169</v>
      </c>
      <c r="E174" s="96">
        <v>0</v>
      </c>
      <c r="F174" t="s">
        <v>188</v>
      </c>
    </row>
    <row r="175" spans="1:6" x14ac:dyDescent="0.25">
      <c r="A175">
        <v>3214</v>
      </c>
      <c r="B175" t="s">
        <v>169</v>
      </c>
      <c r="E175" s="96">
        <v>1000</v>
      </c>
      <c r="F175" t="s">
        <v>185</v>
      </c>
    </row>
    <row r="176" spans="1:6" x14ac:dyDescent="0.25">
      <c r="A176" s="48">
        <v>322</v>
      </c>
      <c r="B176" s="48" t="s">
        <v>157</v>
      </c>
      <c r="E176" s="105">
        <f>SUM(E177:E182)</f>
        <v>10720.04</v>
      </c>
    </row>
    <row r="177" spans="1:6" x14ac:dyDescent="0.25">
      <c r="A177" s="63">
        <v>3221</v>
      </c>
      <c r="B177" s="63" t="s">
        <v>160</v>
      </c>
      <c r="C177" s="63"/>
      <c r="D177" s="63"/>
      <c r="E177" s="106">
        <v>2500</v>
      </c>
      <c r="F177" t="s">
        <v>120</v>
      </c>
    </row>
    <row r="178" spans="1:6" x14ac:dyDescent="0.25">
      <c r="A178" s="63">
        <v>3221</v>
      </c>
      <c r="B178" s="63" t="s">
        <v>160</v>
      </c>
      <c r="C178" s="63"/>
      <c r="D178" s="63"/>
      <c r="E178" s="106">
        <v>3248.52</v>
      </c>
      <c r="F178" t="s">
        <v>186</v>
      </c>
    </row>
    <row r="179" spans="1:6" x14ac:dyDescent="0.25">
      <c r="A179" s="63">
        <v>32224</v>
      </c>
      <c r="B179" s="63" t="s">
        <v>158</v>
      </c>
      <c r="C179" s="63"/>
      <c r="D179" s="63"/>
      <c r="E179" s="106">
        <v>1000</v>
      </c>
      <c r="F179" t="s">
        <v>188</v>
      </c>
    </row>
    <row r="180" spans="1:6" x14ac:dyDescent="0.25">
      <c r="A180" s="63">
        <v>32224</v>
      </c>
      <c r="B180" s="63" t="s">
        <v>158</v>
      </c>
      <c r="C180" s="63"/>
      <c r="D180" s="63"/>
      <c r="E180" s="106">
        <v>1.06</v>
      </c>
      <c r="F180" t="s">
        <v>187</v>
      </c>
    </row>
    <row r="181" spans="1:6" x14ac:dyDescent="0.25">
      <c r="A181" s="63">
        <v>32224</v>
      </c>
      <c r="B181" s="63" t="s">
        <v>158</v>
      </c>
      <c r="C181" s="63"/>
      <c r="D181" s="63"/>
      <c r="E181" s="106">
        <v>970.46</v>
      </c>
      <c r="F181" t="s">
        <v>185</v>
      </c>
    </row>
    <row r="182" spans="1:6" x14ac:dyDescent="0.25">
      <c r="A182">
        <v>32224</v>
      </c>
      <c r="B182" t="s">
        <v>158</v>
      </c>
      <c r="E182" s="96">
        <v>3000</v>
      </c>
      <c r="F182" t="s">
        <v>114</v>
      </c>
    </row>
    <row r="183" spans="1:6" x14ac:dyDescent="0.25">
      <c r="A183" s="2">
        <v>323</v>
      </c>
      <c r="B183" s="2" t="s">
        <v>83</v>
      </c>
      <c r="C183" s="2"/>
      <c r="D183" s="2"/>
      <c r="E183" s="95">
        <f>SUM(E184:E196)</f>
        <v>41860</v>
      </c>
    </row>
    <row r="184" spans="1:6" x14ac:dyDescent="0.25">
      <c r="A184" s="12">
        <v>3233</v>
      </c>
      <c r="B184" s="12" t="s">
        <v>171</v>
      </c>
      <c r="C184" s="12"/>
      <c r="D184" s="12"/>
      <c r="E184" s="82">
        <v>0</v>
      </c>
      <c r="F184" t="s">
        <v>170</v>
      </c>
    </row>
    <row r="185" spans="1:6" x14ac:dyDescent="0.25">
      <c r="A185">
        <v>3235</v>
      </c>
      <c r="B185" t="s">
        <v>121</v>
      </c>
      <c r="E185" s="96">
        <v>16000</v>
      </c>
      <c r="F185" t="s">
        <v>118</v>
      </c>
    </row>
    <row r="186" spans="1:6" x14ac:dyDescent="0.25">
      <c r="A186">
        <v>3235</v>
      </c>
      <c r="B186" t="s">
        <v>121</v>
      </c>
      <c r="E186" s="96">
        <v>0</v>
      </c>
      <c r="F186" t="s">
        <v>114</v>
      </c>
    </row>
    <row r="187" spans="1:6" x14ac:dyDescent="0.25">
      <c r="A187">
        <v>3235</v>
      </c>
      <c r="B187" t="s">
        <v>121</v>
      </c>
      <c r="E187" s="96">
        <v>0</v>
      </c>
      <c r="F187" t="s">
        <v>122</v>
      </c>
    </row>
    <row r="188" spans="1:6" x14ac:dyDescent="0.25">
      <c r="A188">
        <v>3237</v>
      </c>
      <c r="B188" t="s">
        <v>123</v>
      </c>
      <c r="E188" s="96">
        <v>0</v>
      </c>
      <c r="F188" t="s">
        <v>114</v>
      </c>
    </row>
    <row r="189" spans="1:6" x14ac:dyDescent="0.25">
      <c r="A189">
        <v>3237</v>
      </c>
      <c r="B189" t="s">
        <v>123</v>
      </c>
      <c r="E189" s="96">
        <v>9000</v>
      </c>
      <c r="F189" t="s">
        <v>122</v>
      </c>
    </row>
    <row r="190" spans="1:6" x14ac:dyDescent="0.25">
      <c r="A190">
        <v>3237</v>
      </c>
      <c r="B190" t="s">
        <v>123</v>
      </c>
      <c r="E190" s="96">
        <v>0</v>
      </c>
      <c r="F190" t="s">
        <v>136</v>
      </c>
    </row>
    <row r="191" spans="1:6" x14ac:dyDescent="0.25">
      <c r="A191">
        <v>3239</v>
      </c>
      <c r="B191" t="s">
        <v>124</v>
      </c>
      <c r="E191" s="96">
        <v>1500</v>
      </c>
      <c r="F191" t="s">
        <v>188</v>
      </c>
    </row>
    <row r="192" spans="1:6" x14ac:dyDescent="0.25">
      <c r="A192">
        <v>3239</v>
      </c>
      <c r="B192" t="s">
        <v>124</v>
      </c>
      <c r="E192" s="96">
        <v>2360</v>
      </c>
      <c r="F192" t="s">
        <v>185</v>
      </c>
    </row>
    <row r="193" spans="1:8" x14ac:dyDescent="0.25">
      <c r="A193">
        <v>3239</v>
      </c>
      <c r="B193" t="s">
        <v>124</v>
      </c>
      <c r="E193" s="96">
        <v>0</v>
      </c>
      <c r="F193" t="s">
        <v>118</v>
      </c>
    </row>
    <row r="194" spans="1:8" x14ac:dyDescent="0.25">
      <c r="A194">
        <v>3239</v>
      </c>
      <c r="B194" t="s">
        <v>124</v>
      </c>
      <c r="E194" s="96">
        <v>5000</v>
      </c>
      <c r="F194" t="s">
        <v>114</v>
      </c>
    </row>
    <row r="195" spans="1:8" x14ac:dyDescent="0.25">
      <c r="A195">
        <v>3239</v>
      </c>
      <c r="B195" t="s">
        <v>124</v>
      </c>
      <c r="E195" s="96">
        <v>8000</v>
      </c>
      <c r="F195" t="s">
        <v>122</v>
      </c>
    </row>
    <row r="196" spans="1:8" x14ac:dyDescent="0.25">
      <c r="A196">
        <v>3239</v>
      </c>
      <c r="B196" t="s">
        <v>124</v>
      </c>
      <c r="E196" s="96">
        <v>0</v>
      </c>
      <c r="F196" t="s">
        <v>136</v>
      </c>
    </row>
    <row r="197" spans="1:8" x14ac:dyDescent="0.25">
      <c r="A197" s="48">
        <v>324</v>
      </c>
      <c r="B197" s="48" t="s">
        <v>130</v>
      </c>
      <c r="C197" s="48"/>
      <c r="D197" s="48"/>
      <c r="E197" s="105">
        <f>SUM(E198:E198)</f>
        <v>0</v>
      </c>
      <c r="F197" s="48"/>
    </row>
    <row r="198" spans="1:8" x14ac:dyDescent="0.25">
      <c r="A198">
        <v>32411</v>
      </c>
      <c r="B198" t="s">
        <v>131</v>
      </c>
      <c r="E198" s="96">
        <v>0</v>
      </c>
      <c r="F198" t="s">
        <v>114</v>
      </c>
    </row>
    <row r="199" spans="1:8" x14ac:dyDescent="0.25">
      <c r="A199" s="2">
        <v>329</v>
      </c>
      <c r="B199" s="2" t="s">
        <v>125</v>
      </c>
      <c r="C199" s="2"/>
      <c r="D199" s="2"/>
      <c r="E199" s="95">
        <f>SUM(E200:E207)</f>
        <v>18969.940000000002</v>
      </c>
    </row>
    <row r="200" spans="1:8" x14ac:dyDescent="0.25">
      <c r="A200" s="12">
        <v>3293</v>
      </c>
      <c r="B200" s="12" t="s">
        <v>172</v>
      </c>
      <c r="C200" s="12"/>
      <c r="D200" s="12"/>
      <c r="E200" s="82">
        <v>0</v>
      </c>
      <c r="F200" t="s">
        <v>136</v>
      </c>
    </row>
    <row r="201" spans="1:8" x14ac:dyDescent="0.25">
      <c r="A201" s="12">
        <v>3294</v>
      </c>
      <c r="B201" s="12" t="s">
        <v>178</v>
      </c>
      <c r="C201" s="12"/>
      <c r="D201" s="12"/>
      <c r="E201" s="82">
        <v>100</v>
      </c>
      <c r="F201" t="s">
        <v>185</v>
      </c>
    </row>
    <row r="202" spans="1:8" x14ac:dyDescent="0.25">
      <c r="A202">
        <v>3299</v>
      </c>
      <c r="B202" t="s">
        <v>126</v>
      </c>
      <c r="E202" s="96">
        <v>640.12</v>
      </c>
      <c r="F202" t="s">
        <v>205</v>
      </c>
    </row>
    <row r="203" spans="1:8" x14ac:dyDescent="0.25">
      <c r="A203">
        <v>3299</v>
      </c>
      <c r="B203" t="s">
        <v>126</v>
      </c>
      <c r="E203" s="96">
        <v>0</v>
      </c>
      <c r="F203" t="s">
        <v>118</v>
      </c>
    </row>
    <row r="204" spans="1:8" x14ac:dyDescent="0.25">
      <c r="A204">
        <v>3299</v>
      </c>
      <c r="B204" t="s">
        <v>126</v>
      </c>
      <c r="E204" s="96">
        <v>15000</v>
      </c>
      <c r="F204" t="s">
        <v>114</v>
      </c>
    </row>
    <row r="205" spans="1:8" x14ac:dyDescent="0.25">
      <c r="A205">
        <v>3299</v>
      </c>
      <c r="B205" t="s">
        <v>126</v>
      </c>
      <c r="E205" s="96">
        <v>1149.69</v>
      </c>
      <c r="F205" t="s">
        <v>203</v>
      </c>
    </row>
    <row r="206" spans="1:8" x14ac:dyDescent="0.25">
      <c r="A206">
        <v>3299</v>
      </c>
      <c r="B206" t="s">
        <v>126</v>
      </c>
      <c r="E206" s="96">
        <v>80.13</v>
      </c>
      <c r="F206" t="s">
        <v>189</v>
      </c>
    </row>
    <row r="207" spans="1:8" x14ac:dyDescent="0.25">
      <c r="A207">
        <v>3299</v>
      </c>
      <c r="B207" t="s">
        <v>126</v>
      </c>
      <c r="E207" s="96">
        <v>2000</v>
      </c>
      <c r="F207" t="s">
        <v>122</v>
      </c>
    </row>
    <row r="208" spans="1:8" x14ac:dyDescent="0.25">
      <c r="A208" s="2">
        <v>422</v>
      </c>
      <c r="B208" s="2" t="s">
        <v>108</v>
      </c>
      <c r="C208" s="2"/>
      <c r="D208" s="2"/>
      <c r="E208" s="95">
        <f>SUM(E209:E211)</f>
        <v>25.01</v>
      </c>
      <c r="F208" s="2"/>
      <c r="H208" s="2"/>
    </row>
    <row r="209" spans="1:6" x14ac:dyDescent="0.25">
      <c r="A209">
        <v>42411</v>
      </c>
      <c r="B209" t="s">
        <v>197</v>
      </c>
      <c r="E209" s="96">
        <v>25.01</v>
      </c>
      <c r="F209" t="s">
        <v>198</v>
      </c>
    </row>
    <row r="210" spans="1:6" x14ac:dyDescent="0.25">
      <c r="A210">
        <v>4221</v>
      </c>
      <c r="B210" t="s">
        <v>127</v>
      </c>
      <c r="E210" s="96">
        <v>0</v>
      </c>
      <c r="F210" t="s">
        <v>120</v>
      </c>
    </row>
    <row r="211" spans="1:6" x14ac:dyDescent="0.25">
      <c r="A211">
        <v>42273</v>
      </c>
      <c r="B211" t="s">
        <v>173</v>
      </c>
      <c r="E211" s="96">
        <v>0</v>
      </c>
      <c r="F211" t="s">
        <v>136</v>
      </c>
    </row>
    <row r="212" spans="1:6" x14ac:dyDescent="0.25">
      <c r="E212" s="96"/>
    </row>
    <row r="213" spans="1:6" x14ac:dyDescent="0.25">
      <c r="A213" s="75" t="s">
        <v>190</v>
      </c>
      <c r="B213" s="75"/>
      <c r="C213" s="75"/>
      <c r="D213" s="75"/>
      <c r="E213" s="105">
        <f>SUM(E215+E217+E219+E221)</f>
        <v>65926.880000000005</v>
      </c>
    </row>
    <row r="214" spans="1:6" x14ac:dyDescent="0.25">
      <c r="E214" s="96"/>
    </row>
    <row r="215" spans="1:6" x14ac:dyDescent="0.25">
      <c r="A215" s="48">
        <v>311</v>
      </c>
      <c r="B215" s="48" t="s">
        <v>191</v>
      </c>
      <c r="C215" s="48"/>
      <c r="D215" s="48"/>
      <c r="E215" s="105">
        <f>E216</f>
        <v>34375</v>
      </c>
      <c r="F215" t="s">
        <v>137</v>
      </c>
    </row>
    <row r="216" spans="1:6" x14ac:dyDescent="0.25">
      <c r="A216">
        <v>3111</v>
      </c>
      <c r="B216" t="s">
        <v>191</v>
      </c>
      <c r="E216" s="96">
        <v>34375</v>
      </c>
      <c r="F216" t="s">
        <v>137</v>
      </c>
    </row>
    <row r="217" spans="1:6" x14ac:dyDescent="0.25">
      <c r="A217" s="48">
        <v>312</v>
      </c>
      <c r="B217" s="48" t="s">
        <v>60</v>
      </c>
      <c r="C217" s="48"/>
      <c r="D217" s="48"/>
      <c r="E217" s="105">
        <f>E218</f>
        <v>3000</v>
      </c>
      <c r="F217" t="s">
        <v>138</v>
      </c>
    </row>
    <row r="218" spans="1:6" x14ac:dyDescent="0.25">
      <c r="A218">
        <v>3121</v>
      </c>
      <c r="B218" t="s">
        <v>192</v>
      </c>
      <c r="E218" s="96">
        <v>3000</v>
      </c>
      <c r="F218" t="s">
        <v>138</v>
      </c>
    </row>
    <row r="219" spans="1:6" x14ac:dyDescent="0.25">
      <c r="A219" s="48">
        <v>313</v>
      </c>
      <c r="B219" s="48" t="s">
        <v>67</v>
      </c>
      <c r="C219" s="48"/>
      <c r="D219" s="48"/>
      <c r="E219" s="105">
        <f>E220</f>
        <v>5671.88</v>
      </c>
      <c r="F219" s="48" t="s">
        <v>138</v>
      </c>
    </row>
    <row r="220" spans="1:6" x14ac:dyDescent="0.25">
      <c r="A220">
        <v>3132</v>
      </c>
      <c r="B220" t="s">
        <v>193</v>
      </c>
      <c r="E220" s="96">
        <v>5671.88</v>
      </c>
      <c r="F220" t="s">
        <v>138</v>
      </c>
    </row>
    <row r="221" spans="1:6" x14ac:dyDescent="0.25">
      <c r="A221" s="48">
        <v>321</v>
      </c>
      <c r="B221" s="48" t="s">
        <v>194</v>
      </c>
      <c r="C221" s="48"/>
      <c r="D221" s="48"/>
      <c r="E221" s="105">
        <f>E222</f>
        <v>22880</v>
      </c>
      <c r="F221" t="s">
        <v>138</v>
      </c>
    </row>
    <row r="222" spans="1:6" x14ac:dyDescent="0.25">
      <c r="A222">
        <v>3212</v>
      </c>
      <c r="B222" t="s">
        <v>195</v>
      </c>
      <c r="E222" s="96">
        <v>22880</v>
      </c>
      <c r="F222" t="s">
        <v>138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142" workbookViewId="0">
      <selection activeCell="H33" sqref="H33"/>
    </sheetView>
  </sheetViews>
  <sheetFormatPr defaultRowHeight="15" x14ac:dyDescent="0.25"/>
  <sheetData>
    <row r="1" spans="1:8" x14ac:dyDescent="0.25">
      <c r="A1" s="48" t="s">
        <v>207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5279038.63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4144499.01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1044248.4299999999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451970.93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94385.7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16012.5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1121.8800000000001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592277.5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553827.5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5279038.63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5047636.74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4455359.24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390760.23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133562.23999999999</v>
      </c>
      <c r="F97" t="s">
        <v>138</v>
      </c>
    </row>
    <row r="98" spans="1:6" x14ac:dyDescent="0.25">
      <c r="A98">
        <v>3211</v>
      </c>
      <c r="B98" t="s">
        <v>71</v>
      </c>
      <c r="E98" s="96">
        <v>18000</v>
      </c>
      <c r="F98" t="s">
        <v>138</v>
      </c>
    </row>
    <row r="99" spans="1:6" x14ac:dyDescent="0.25">
      <c r="A99">
        <v>3212</v>
      </c>
      <c r="B99" t="s">
        <v>72</v>
      </c>
      <c r="E99" s="96">
        <v>87562.240000000005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24000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132000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18000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18000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2000</v>
      </c>
      <c r="F106" t="s">
        <v>138</v>
      </c>
    </row>
    <row r="107" spans="1:6" x14ac:dyDescent="0.25">
      <c r="A107">
        <v>32234</v>
      </c>
      <c r="B107" t="s">
        <v>79</v>
      </c>
      <c r="E107" s="96">
        <v>60000</v>
      </c>
      <c r="F107" t="s">
        <v>138</v>
      </c>
    </row>
    <row r="108" spans="1:6" x14ac:dyDescent="0.25">
      <c r="A108">
        <v>3224</v>
      </c>
      <c r="B108" t="s">
        <v>80</v>
      </c>
      <c r="E108" s="96">
        <v>3000</v>
      </c>
      <c r="F108" t="s">
        <v>138</v>
      </c>
    </row>
    <row r="109" spans="1:6" x14ac:dyDescent="0.25">
      <c r="A109">
        <v>3225</v>
      </c>
      <c r="B109" t="s">
        <v>81</v>
      </c>
      <c r="E109" s="96">
        <v>1000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108647.99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12000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4000</v>
      </c>
      <c r="F114" t="s">
        <v>138</v>
      </c>
    </row>
    <row r="115" spans="1:6" x14ac:dyDescent="0.25">
      <c r="A115">
        <v>3234</v>
      </c>
      <c r="B115" t="s">
        <v>87</v>
      </c>
      <c r="E115" s="96">
        <v>17000</v>
      </c>
      <c r="F115" t="s">
        <v>138</v>
      </c>
    </row>
    <row r="116" spans="1:6" x14ac:dyDescent="0.25">
      <c r="A116">
        <v>3235</v>
      </c>
      <c r="B116" t="s">
        <v>88</v>
      </c>
      <c r="E116" s="96">
        <v>4000</v>
      </c>
      <c r="F116" t="s">
        <v>138</v>
      </c>
    </row>
    <row r="117" spans="1:6" x14ac:dyDescent="0.25">
      <c r="A117">
        <v>3236</v>
      </c>
      <c r="B117" t="s">
        <v>89</v>
      </c>
      <c r="E117" s="96">
        <v>12500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16000</v>
      </c>
      <c r="F120" t="s">
        <v>138</v>
      </c>
    </row>
    <row r="121" spans="1:6" x14ac:dyDescent="0.25">
      <c r="A121">
        <v>3239</v>
      </c>
      <c r="B121" t="s">
        <v>92</v>
      </c>
      <c r="E121" s="96">
        <v>1500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16550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3000</v>
      </c>
      <c r="F124" t="s">
        <v>138</v>
      </c>
    </row>
    <row r="125" spans="1:6" x14ac:dyDescent="0.25">
      <c r="A125">
        <v>3294</v>
      </c>
      <c r="B125" t="s">
        <v>96</v>
      </c>
      <c r="E125" s="96">
        <v>250</v>
      </c>
      <c r="F125" t="s">
        <v>138</v>
      </c>
    </row>
    <row r="126" spans="1:6" x14ac:dyDescent="0.25">
      <c r="A126">
        <v>3295</v>
      </c>
      <c r="B126" t="s">
        <v>97</v>
      </c>
      <c r="E126" s="96">
        <v>12000</v>
      </c>
      <c r="F126" t="s">
        <v>140</v>
      </c>
    </row>
    <row r="127" spans="1:6" x14ac:dyDescent="0.25">
      <c r="A127">
        <v>3299</v>
      </c>
      <c r="B127" t="s">
        <v>98</v>
      </c>
      <c r="E127" s="96">
        <v>1000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592277.5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553827.5</v>
      </c>
    </row>
    <row r="147" spans="1:6" x14ac:dyDescent="0.25">
      <c r="A147" s="12">
        <v>45111</v>
      </c>
      <c r="B147" t="s">
        <v>210</v>
      </c>
      <c r="E147" s="82">
        <v>553827.5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SUM(E151+E160+E165+E171+E216)</f>
        <v>231401.89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32000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32000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/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32000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SUM(E173+E179+E186+E200+E202+E211)</f>
        <v>88974.99</v>
      </c>
    </row>
    <row r="172" spans="1:6" x14ac:dyDescent="0.25">
      <c r="E172" s="96"/>
    </row>
    <row r="173" spans="1:6" x14ac:dyDescent="0.25">
      <c r="A173" s="2">
        <v>321</v>
      </c>
      <c r="B173" s="2" t="s">
        <v>117</v>
      </c>
      <c r="C173" s="2"/>
      <c r="D173" s="2"/>
      <c r="E173" s="95">
        <f>SUM(E174:E178)</f>
        <v>17400</v>
      </c>
    </row>
    <row r="174" spans="1:6" x14ac:dyDescent="0.25">
      <c r="A174" s="12">
        <v>3211</v>
      </c>
      <c r="B174" s="12" t="s">
        <v>119</v>
      </c>
      <c r="C174" s="12"/>
      <c r="D174" s="12"/>
      <c r="E174" s="82">
        <v>400</v>
      </c>
      <c r="F174" s="63" t="s">
        <v>185</v>
      </c>
    </row>
    <row r="175" spans="1:6" x14ac:dyDescent="0.25">
      <c r="A175">
        <v>3211</v>
      </c>
      <c r="B175" t="s">
        <v>119</v>
      </c>
      <c r="E175" s="96">
        <v>16000</v>
      </c>
      <c r="F175" t="s">
        <v>122</v>
      </c>
    </row>
    <row r="176" spans="1:6" x14ac:dyDescent="0.25">
      <c r="A176">
        <v>3211</v>
      </c>
      <c r="B176" t="s">
        <v>119</v>
      </c>
      <c r="E176" s="96">
        <v>0</v>
      </c>
      <c r="F176" t="s">
        <v>153</v>
      </c>
    </row>
    <row r="177" spans="1:6" x14ac:dyDescent="0.25">
      <c r="A177">
        <v>3214</v>
      </c>
      <c r="B177" t="s">
        <v>169</v>
      </c>
      <c r="E177" s="96">
        <v>0</v>
      </c>
      <c r="F177" t="s">
        <v>188</v>
      </c>
    </row>
    <row r="178" spans="1:6" x14ac:dyDescent="0.25">
      <c r="A178">
        <v>3214</v>
      </c>
      <c r="B178" t="s">
        <v>169</v>
      </c>
      <c r="E178" s="96">
        <v>1000</v>
      </c>
      <c r="F178" t="s">
        <v>185</v>
      </c>
    </row>
    <row r="179" spans="1:6" x14ac:dyDescent="0.25">
      <c r="A179" s="48">
        <v>322</v>
      </c>
      <c r="B179" s="48" t="s">
        <v>157</v>
      </c>
      <c r="E179" s="105">
        <f>SUM(E180:E185)</f>
        <v>10720.04</v>
      </c>
    </row>
    <row r="180" spans="1:6" x14ac:dyDescent="0.25">
      <c r="A180" s="63">
        <v>3221</v>
      </c>
      <c r="B180" s="63" t="s">
        <v>160</v>
      </c>
      <c r="C180" s="63"/>
      <c r="D180" s="63"/>
      <c r="E180" s="106">
        <v>2500</v>
      </c>
      <c r="F180" t="s">
        <v>120</v>
      </c>
    </row>
    <row r="181" spans="1:6" x14ac:dyDescent="0.25">
      <c r="A181" s="63">
        <v>3221</v>
      </c>
      <c r="B181" s="63" t="s">
        <v>160</v>
      </c>
      <c r="C181" s="63"/>
      <c r="D181" s="63"/>
      <c r="E181" s="106">
        <v>3248.52</v>
      </c>
      <c r="F181" t="s">
        <v>186</v>
      </c>
    </row>
    <row r="182" spans="1:6" x14ac:dyDescent="0.25">
      <c r="A182" s="63">
        <v>32224</v>
      </c>
      <c r="B182" s="63" t="s">
        <v>158</v>
      </c>
      <c r="C182" s="63"/>
      <c r="D182" s="63"/>
      <c r="E182" s="106">
        <v>1000</v>
      </c>
      <c r="F182" t="s">
        <v>188</v>
      </c>
    </row>
    <row r="183" spans="1:6" x14ac:dyDescent="0.25">
      <c r="A183" s="63">
        <v>32224</v>
      </c>
      <c r="B183" s="63" t="s">
        <v>158</v>
      </c>
      <c r="C183" s="63"/>
      <c r="D183" s="63"/>
      <c r="E183" s="106">
        <v>1.06</v>
      </c>
      <c r="F183" t="s">
        <v>187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970.46</v>
      </c>
      <c r="F184" t="s">
        <v>185</v>
      </c>
    </row>
    <row r="185" spans="1:6" x14ac:dyDescent="0.25">
      <c r="A185">
        <v>32224</v>
      </c>
      <c r="B185" t="s">
        <v>158</v>
      </c>
      <c r="E185" s="96">
        <v>3000</v>
      </c>
      <c r="F185" t="s">
        <v>114</v>
      </c>
    </row>
    <row r="186" spans="1:6" x14ac:dyDescent="0.25">
      <c r="A186" s="2">
        <v>323</v>
      </c>
      <c r="B186" s="2" t="s">
        <v>83</v>
      </c>
      <c r="C186" s="2"/>
      <c r="D186" s="2"/>
      <c r="E186" s="95">
        <f>SUM(E187:E199)</f>
        <v>41860</v>
      </c>
    </row>
    <row r="187" spans="1:6" x14ac:dyDescent="0.25">
      <c r="A187" s="12">
        <v>3233</v>
      </c>
      <c r="B187" s="12" t="s">
        <v>171</v>
      </c>
      <c r="C187" s="12"/>
      <c r="D187" s="12"/>
      <c r="E187" s="82">
        <v>0</v>
      </c>
      <c r="F187" t="s">
        <v>170</v>
      </c>
    </row>
    <row r="188" spans="1:6" x14ac:dyDescent="0.25">
      <c r="A188">
        <v>3235</v>
      </c>
      <c r="B188" t="s">
        <v>121</v>
      </c>
      <c r="E188" s="96">
        <v>16000</v>
      </c>
      <c r="F188" t="s">
        <v>118</v>
      </c>
    </row>
    <row r="189" spans="1:6" x14ac:dyDescent="0.25">
      <c r="A189">
        <v>3235</v>
      </c>
      <c r="B189" t="s">
        <v>121</v>
      </c>
      <c r="E189" s="96">
        <v>0</v>
      </c>
      <c r="F189" t="s">
        <v>114</v>
      </c>
    </row>
    <row r="190" spans="1:6" x14ac:dyDescent="0.25">
      <c r="A190">
        <v>3235</v>
      </c>
      <c r="B190" t="s">
        <v>121</v>
      </c>
      <c r="E190" s="96">
        <v>0</v>
      </c>
      <c r="F190" t="s">
        <v>122</v>
      </c>
    </row>
    <row r="191" spans="1:6" x14ac:dyDescent="0.25">
      <c r="A191">
        <v>3237</v>
      </c>
      <c r="B191" t="s">
        <v>123</v>
      </c>
      <c r="E191" s="96">
        <v>0</v>
      </c>
      <c r="F191" t="s">
        <v>114</v>
      </c>
    </row>
    <row r="192" spans="1:6" x14ac:dyDescent="0.25">
      <c r="A192">
        <v>3237</v>
      </c>
      <c r="B192" t="s">
        <v>123</v>
      </c>
      <c r="E192" s="96">
        <v>9000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136</v>
      </c>
    </row>
    <row r="194" spans="1:6" x14ac:dyDescent="0.25">
      <c r="A194">
        <v>3239</v>
      </c>
      <c r="B194" t="s">
        <v>124</v>
      </c>
      <c r="E194" s="96">
        <v>1500</v>
      </c>
      <c r="F194" t="s">
        <v>188</v>
      </c>
    </row>
    <row r="195" spans="1:6" x14ac:dyDescent="0.25">
      <c r="A195">
        <v>3239</v>
      </c>
      <c r="B195" t="s">
        <v>124</v>
      </c>
      <c r="E195" s="96">
        <v>2360</v>
      </c>
      <c r="F195" t="s">
        <v>185</v>
      </c>
    </row>
    <row r="196" spans="1:6" x14ac:dyDescent="0.25">
      <c r="A196">
        <v>3239</v>
      </c>
      <c r="B196" t="s">
        <v>124</v>
      </c>
      <c r="E196" s="96">
        <v>0</v>
      </c>
      <c r="F196" t="s">
        <v>118</v>
      </c>
    </row>
    <row r="197" spans="1:6" x14ac:dyDescent="0.25">
      <c r="A197">
        <v>3239</v>
      </c>
      <c r="B197" t="s">
        <v>124</v>
      </c>
      <c r="E197" s="96">
        <v>5000</v>
      </c>
      <c r="F197" t="s">
        <v>114</v>
      </c>
    </row>
    <row r="198" spans="1:6" x14ac:dyDescent="0.25">
      <c r="A198">
        <v>3239</v>
      </c>
      <c r="B198" t="s">
        <v>124</v>
      </c>
      <c r="E198" s="96">
        <v>8000</v>
      </c>
      <c r="F198" t="s">
        <v>122</v>
      </c>
    </row>
    <row r="199" spans="1:6" x14ac:dyDescent="0.25">
      <c r="A199">
        <v>3239</v>
      </c>
      <c r="B199" t="s">
        <v>124</v>
      </c>
      <c r="E199" s="96">
        <v>0</v>
      </c>
      <c r="F199" t="s">
        <v>136</v>
      </c>
    </row>
    <row r="200" spans="1:6" x14ac:dyDescent="0.25">
      <c r="A200" s="48">
        <v>324</v>
      </c>
      <c r="B200" s="48" t="s">
        <v>130</v>
      </c>
      <c r="C200" s="48"/>
      <c r="D200" s="48"/>
      <c r="E200" s="105">
        <f>SUM(E201:E201)</f>
        <v>0</v>
      </c>
      <c r="F200" s="48"/>
    </row>
    <row r="201" spans="1:6" x14ac:dyDescent="0.25">
      <c r="A201">
        <v>32411</v>
      </c>
      <c r="B201" t="s">
        <v>131</v>
      </c>
      <c r="E201" s="96">
        <v>0</v>
      </c>
      <c r="F201" t="s">
        <v>114</v>
      </c>
    </row>
    <row r="202" spans="1:6" x14ac:dyDescent="0.25">
      <c r="A202" s="2">
        <v>329</v>
      </c>
      <c r="B202" s="2" t="s">
        <v>125</v>
      </c>
      <c r="C202" s="2"/>
      <c r="D202" s="2"/>
      <c r="E202" s="95">
        <f>SUM(E203:E210)</f>
        <v>18969.940000000002</v>
      </c>
    </row>
    <row r="203" spans="1:6" x14ac:dyDescent="0.25">
      <c r="A203" s="12">
        <v>3293</v>
      </c>
      <c r="B203" s="12" t="s">
        <v>172</v>
      </c>
      <c r="C203" s="12"/>
      <c r="D203" s="12"/>
      <c r="E203" s="82">
        <v>0</v>
      </c>
      <c r="F203" t="s">
        <v>136</v>
      </c>
    </row>
    <row r="204" spans="1:6" x14ac:dyDescent="0.25">
      <c r="A204" s="12">
        <v>3294</v>
      </c>
      <c r="B204" s="12" t="s">
        <v>178</v>
      </c>
      <c r="C204" s="12"/>
      <c r="D204" s="12"/>
      <c r="E204" s="82">
        <v>100</v>
      </c>
      <c r="F204" t="s">
        <v>185</v>
      </c>
    </row>
    <row r="205" spans="1:6" x14ac:dyDescent="0.25">
      <c r="A205">
        <v>3299</v>
      </c>
      <c r="B205" t="s">
        <v>126</v>
      </c>
      <c r="E205" s="96">
        <v>640.12</v>
      </c>
      <c r="F205" t="s">
        <v>205</v>
      </c>
    </row>
    <row r="206" spans="1:6" x14ac:dyDescent="0.25">
      <c r="A206">
        <v>3299</v>
      </c>
      <c r="B206" t="s">
        <v>126</v>
      </c>
      <c r="E206" s="96">
        <v>0</v>
      </c>
      <c r="F206" t="s">
        <v>118</v>
      </c>
    </row>
    <row r="207" spans="1:6" x14ac:dyDescent="0.25">
      <c r="A207">
        <v>3299</v>
      </c>
      <c r="B207" t="s">
        <v>126</v>
      </c>
      <c r="E207" s="96">
        <v>15000</v>
      </c>
      <c r="F207" t="s">
        <v>114</v>
      </c>
    </row>
    <row r="208" spans="1:6" x14ac:dyDescent="0.25">
      <c r="A208">
        <v>3299</v>
      </c>
      <c r="B208" t="s">
        <v>126</v>
      </c>
      <c r="E208" s="96">
        <v>1149.69</v>
      </c>
      <c r="F208" t="s">
        <v>203</v>
      </c>
    </row>
    <row r="209" spans="1:8" x14ac:dyDescent="0.25">
      <c r="A209">
        <v>3299</v>
      </c>
      <c r="B209" t="s">
        <v>126</v>
      </c>
      <c r="E209" s="96">
        <v>80.13</v>
      </c>
      <c r="F209" t="s">
        <v>189</v>
      </c>
    </row>
    <row r="210" spans="1:8" x14ac:dyDescent="0.25">
      <c r="A210">
        <v>3299</v>
      </c>
      <c r="B210" t="s">
        <v>126</v>
      </c>
      <c r="E210" s="96">
        <v>2000</v>
      </c>
      <c r="F210" t="s">
        <v>122</v>
      </c>
    </row>
    <row r="211" spans="1:8" x14ac:dyDescent="0.25">
      <c r="A211" s="2">
        <v>422</v>
      </c>
      <c r="B211" s="2" t="s">
        <v>108</v>
      </c>
      <c r="C211" s="2"/>
      <c r="D211" s="2"/>
      <c r="E211" s="95">
        <f>SUM(E212:E214)</f>
        <v>25.01</v>
      </c>
      <c r="F211" s="2"/>
      <c r="H211" s="2"/>
    </row>
    <row r="212" spans="1:8" x14ac:dyDescent="0.25">
      <c r="A212">
        <v>42411</v>
      </c>
      <c r="B212" t="s">
        <v>197</v>
      </c>
      <c r="E212" s="96">
        <v>25.01</v>
      </c>
      <c r="F212" t="s">
        <v>198</v>
      </c>
    </row>
    <row r="213" spans="1:8" x14ac:dyDescent="0.25">
      <c r="A213">
        <v>4221</v>
      </c>
      <c r="B213" t="s">
        <v>127</v>
      </c>
      <c r="E213" s="96">
        <v>0</v>
      </c>
      <c r="F213" t="s">
        <v>120</v>
      </c>
    </row>
    <row r="214" spans="1:8" x14ac:dyDescent="0.25">
      <c r="A214">
        <v>42273</v>
      </c>
      <c r="B214" t="s">
        <v>173</v>
      </c>
      <c r="E214" s="96">
        <v>0</v>
      </c>
      <c r="F214" t="s">
        <v>136</v>
      </c>
    </row>
    <row r="215" spans="1:8" x14ac:dyDescent="0.25">
      <c r="E215" s="96"/>
    </row>
    <row r="216" spans="1:8" x14ac:dyDescent="0.25">
      <c r="A216" s="75" t="s">
        <v>190</v>
      </c>
      <c r="B216" s="75"/>
      <c r="C216" s="75"/>
      <c r="D216" s="75"/>
      <c r="E216" s="105">
        <f>SUM(E218+E220+E222+E224)</f>
        <v>65926.880000000005</v>
      </c>
    </row>
    <row r="217" spans="1:8" x14ac:dyDescent="0.25">
      <c r="E217" s="96"/>
    </row>
    <row r="218" spans="1:8" x14ac:dyDescent="0.25">
      <c r="A218" s="48">
        <v>311</v>
      </c>
      <c r="B218" s="48" t="s">
        <v>191</v>
      </c>
      <c r="C218" s="48"/>
      <c r="D218" s="48"/>
      <c r="E218" s="105">
        <f>E219</f>
        <v>34375</v>
      </c>
      <c r="F218" t="s">
        <v>137</v>
      </c>
    </row>
    <row r="219" spans="1:8" x14ac:dyDescent="0.25">
      <c r="A219">
        <v>3111</v>
      </c>
      <c r="B219" t="s">
        <v>191</v>
      </c>
      <c r="E219" s="96">
        <v>34375</v>
      </c>
      <c r="F219" t="s">
        <v>137</v>
      </c>
    </row>
    <row r="220" spans="1:8" x14ac:dyDescent="0.25">
      <c r="A220" s="48">
        <v>312</v>
      </c>
      <c r="B220" s="48" t="s">
        <v>60</v>
      </c>
      <c r="C220" s="48"/>
      <c r="D220" s="48"/>
      <c r="E220" s="105">
        <f>E221</f>
        <v>3000</v>
      </c>
      <c r="F220" t="s">
        <v>138</v>
      </c>
    </row>
    <row r="221" spans="1:8" x14ac:dyDescent="0.25">
      <c r="A221">
        <v>3121</v>
      </c>
      <c r="B221" t="s">
        <v>192</v>
      </c>
      <c r="E221" s="96">
        <v>3000</v>
      </c>
      <c r="F221" t="s">
        <v>138</v>
      </c>
    </row>
    <row r="222" spans="1:8" x14ac:dyDescent="0.25">
      <c r="A222" s="48">
        <v>313</v>
      </c>
      <c r="B222" s="48" t="s">
        <v>67</v>
      </c>
      <c r="C222" s="48"/>
      <c r="D222" s="48"/>
      <c r="E222" s="105">
        <f>E223</f>
        <v>5671.88</v>
      </c>
      <c r="F222" s="48" t="s">
        <v>138</v>
      </c>
    </row>
    <row r="223" spans="1:8" x14ac:dyDescent="0.25">
      <c r="A223">
        <v>3132</v>
      </c>
      <c r="B223" t="s">
        <v>193</v>
      </c>
      <c r="E223" s="96">
        <v>5671.88</v>
      </c>
      <c r="F223" t="s">
        <v>138</v>
      </c>
    </row>
    <row r="224" spans="1:8" x14ac:dyDescent="0.25">
      <c r="A224" s="48">
        <v>321</v>
      </c>
      <c r="B224" s="48" t="s">
        <v>194</v>
      </c>
      <c r="C224" s="48"/>
      <c r="D224" s="48"/>
      <c r="E224" s="105">
        <f>E225</f>
        <v>22880</v>
      </c>
      <c r="F224" t="s">
        <v>138</v>
      </c>
    </row>
    <row r="225" spans="1:6" x14ac:dyDescent="0.25">
      <c r="A225">
        <v>3212</v>
      </c>
      <c r="B225" t="s">
        <v>195</v>
      </c>
      <c r="E225" s="96">
        <v>22880</v>
      </c>
      <c r="F225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sqref="A1:J229"/>
    </sheetView>
  </sheetViews>
  <sheetFormatPr defaultRowHeight="15" x14ac:dyDescent="0.25"/>
  <sheetData>
    <row r="1" spans="1:8" x14ac:dyDescent="0.25">
      <c r="A1" s="48" t="s">
        <v>213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5335334.0900000008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4185661.51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68500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3971232.86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11162.5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39980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3600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21380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1054401.3900000001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462123.89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126823.46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14000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13000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10500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5106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16000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12000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17442.5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13000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4000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500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1851.08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79700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16000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1500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2000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18000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592277.5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553827.5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5335334.0900000008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5076952.2000000011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4484674.7000000011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420075.69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156000</v>
      </c>
      <c r="F97" t="s">
        <v>138</v>
      </c>
    </row>
    <row r="98" spans="1:6" x14ac:dyDescent="0.25">
      <c r="A98">
        <v>3211</v>
      </c>
      <c r="B98" t="s">
        <v>71</v>
      </c>
      <c r="E98" s="96">
        <v>14000</v>
      </c>
      <c r="F98" t="s">
        <v>138</v>
      </c>
    </row>
    <row r="99" spans="1:6" x14ac:dyDescent="0.25">
      <c r="A99">
        <v>3212</v>
      </c>
      <c r="B99" t="s">
        <v>72</v>
      </c>
      <c r="E99" s="96">
        <v>120000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18000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142200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13000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16000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1500</v>
      </c>
      <c r="F106" t="s">
        <v>138</v>
      </c>
    </row>
    <row r="107" spans="1:6" x14ac:dyDescent="0.25">
      <c r="A107">
        <v>32234</v>
      </c>
      <c r="B107" t="s">
        <v>79</v>
      </c>
      <c r="E107" s="96">
        <v>79700</v>
      </c>
      <c r="F107" t="s">
        <v>138</v>
      </c>
    </row>
    <row r="108" spans="1:6" x14ac:dyDescent="0.25">
      <c r="A108">
        <v>3224</v>
      </c>
      <c r="B108" t="s">
        <v>80</v>
      </c>
      <c r="E108" s="96">
        <v>2000</v>
      </c>
      <c r="F108" t="s">
        <v>138</v>
      </c>
    </row>
    <row r="109" spans="1:6" x14ac:dyDescent="0.25">
      <c r="A109">
        <v>3225</v>
      </c>
      <c r="B109" t="s">
        <v>81</v>
      </c>
      <c r="E109" s="96">
        <v>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103183.99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10500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5106</v>
      </c>
      <c r="F114" t="s">
        <v>138</v>
      </c>
    </row>
    <row r="115" spans="1:6" x14ac:dyDescent="0.25">
      <c r="A115">
        <v>3234</v>
      </c>
      <c r="B115" t="s">
        <v>87</v>
      </c>
      <c r="E115" s="96">
        <v>16000</v>
      </c>
      <c r="F115" t="s">
        <v>138</v>
      </c>
    </row>
    <row r="116" spans="1:6" x14ac:dyDescent="0.25">
      <c r="A116">
        <v>3235</v>
      </c>
      <c r="B116" t="s">
        <v>88</v>
      </c>
      <c r="E116" s="96">
        <v>0</v>
      </c>
      <c r="F116" t="s">
        <v>138</v>
      </c>
    </row>
    <row r="117" spans="1:6" x14ac:dyDescent="0.25">
      <c r="A117">
        <v>3236</v>
      </c>
      <c r="B117" t="s">
        <v>89</v>
      </c>
      <c r="E117" s="96">
        <v>12000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17430</v>
      </c>
      <c r="F120" t="s">
        <v>138</v>
      </c>
    </row>
    <row r="121" spans="1:6" x14ac:dyDescent="0.25">
      <c r="A121">
        <v>3239</v>
      </c>
      <c r="B121" t="s">
        <v>92</v>
      </c>
      <c r="E121" s="96">
        <v>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18691.7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4000</v>
      </c>
      <c r="F124" t="s">
        <v>138</v>
      </c>
    </row>
    <row r="125" spans="1:6" x14ac:dyDescent="0.25">
      <c r="A125">
        <v>3294</v>
      </c>
      <c r="B125" t="s">
        <v>96</v>
      </c>
      <c r="E125" s="96">
        <v>500</v>
      </c>
      <c r="F125" t="s">
        <v>138</v>
      </c>
    </row>
    <row r="126" spans="1:6" x14ac:dyDescent="0.25">
      <c r="A126">
        <v>3295</v>
      </c>
      <c r="B126" t="s">
        <v>97</v>
      </c>
      <c r="E126" s="96">
        <v>12162.5</v>
      </c>
      <c r="F126" t="s">
        <v>140</v>
      </c>
    </row>
    <row r="127" spans="1:6" x14ac:dyDescent="0.25">
      <c r="A127">
        <v>3299</v>
      </c>
      <c r="B127" t="s">
        <v>98</v>
      </c>
      <c r="E127" s="96">
        <v>1729.2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592277.5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553827.5</v>
      </c>
    </row>
    <row r="147" spans="1:6" x14ac:dyDescent="0.25">
      <c r="A147" s="12">
        <v>45111</v>
      </c>
      <c r="B147" t="s">
        <v>210</v>
      </c>
      <c r="E147" s="82">
        <v>553827.5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SUM(E151+E160+E165+E171+E219)</f>
        <v>258381.89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13000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13000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>
        <v>2000</v>
      </c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11000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SUM(E173+E175+E181+E188+E202+E204+E214)</f>
        <v>134954.99000000002</v>
      </c>
    </row>
    <row r="172" spans="1:6" x14ac:dyDescent="0.25">
      <c r="A172" s="44"/>
      <c r="B172" s="2"/>
      <c r="C172" s="47"/>
      <c r="D172" s="47"/>
      <c r="E172" s="103"/>
    </row>
    <row r="173" spans="1:6" x14ac:dyDescent="0.25">
      <c r="A173" s="48">
        <v>311</v>
      </c>
      <c r="B173" s="48" t="s">
        <v>57</v>
      </c>
      <c r="C173" s="48"/>
      <c r="D173" s="48"/>
      <c r="E173" s="105">
        <f>E174</f>
        <v>30000</v>
      </c>
    </row>
    <row r="174" spans="1:6" x14ac:dyDescent="0.25">
      <c r="A174">
        <v>311113</v>
      </c>
      <c r="B174" t="s">
        <v>211</v>
      </c>
      <c r="E174" s="96">
        <v>30000</v>
      </c>
    </row>
    <row r="175" spans="1:6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</row>
    <row r="176" spans="1:6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</row>
    <row r="177" spans="1:6" x14ac:dyDescent="0.25">
      <c r="A177">
        <v>3211</v>
      </c>
      <c r="B177" t="s">
        <v>119</v>
      </c>
      <c r="E177" s="96">
        <v>16000</v>
      </c>
      <c r="F177" t="s">
        <v>122</v>
      </c>
    </row>
    <row r="178" spans="1:6" x14ac:dyDescent="0.25">
      <c r="A178">
        <v>3211</v>
      </c>
      <c r="B178" t="s">
        <v>119</v>
      </c>
      <c r="E178" s="96">
        <v>0</v>
      </c>
      <c r="F178" t="s">
        <v>153</v>
      </c>
    </row>
    <row r="179" spans="1:6" x14ac:dyDescent="0.25">
      <c r="A179">
        <v>3214</v>
      </c>
      <c r="B179" t="s">
        <v>169</v>
      </c>
      <c r="E179" s="96">
        <v>0</v>
      </c>
      <c r="F179" t="s">
        <v>188</v>
      </c>
    </row>
    <row r="180" spans="1:6" x14ac:dyDescent="0.25">
      <c r="A180">
        <v>3214</v>
      </c>
      <c r="B180" t="s">
        <v>169</v>
      </c>
      <c r="E180" s="96">
        <v>1000</v>
      </c>
      <c r="F180" t="s">
        <v>185</v>
      </c>
    </row>
    <row r="181" spans="1:6" x14ac:dyDescent="0.25">
      <c r="A181" s="48">
        <v>322</v>
      </c>
      <c r="B181" s="48" t="s">
        <v>157</v>
      </c>
      <c r="E181" s="105">
        <f>SUM(E182:E187)</f>
        <v>10720.04</v>
      </c>
    </row>
    <row r="182" spans="1:6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</row>
    <row r="183" spans="1:6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</row>
    <row r="185" spans="1:6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</row>
    <row r="186" spans="1:6" x14ac:dyDescent="0.25">
      <c r="A186" s="63">
        <v>32224</v>
      </c>
      <c r="B186" s="63" t="s">
        <v>158</v>
      </c>
      <c r="C186" s="63"/>
      <c r="D186" s="63"/>
      <c r="E186" s="106">
        <v>970.46</v>
      </c>
      <c r="F186" t="s">
        <v>185</v>
      </c>
    </row>
    <row r="187" spans="1:6" x14ac:dyDescent="0.25">
      <c r="A187">
        <v>32224</v>
      </c>
      <c r="B187" t="s">
        <v>158</v>
      </c>
      <c r="E187" s="96">
        <v>3000</v>
      </c>
      <c r="F187" t="s">
        <v>114</v>
      </c>
    </row>
    <row r="188" spans="1:6" x14ac:dyDescent="0.25">
      <c r="A188" s="2">
        <v>323</v>
      </c>
      <c r="B188" s="2" t="s">
        <v>83</v>
      </c>
      <c r="C188" s="2"/>
      <c r="D188" s="2"/>
      <c r="E188" s="95">
        <f>SUM(E189:E201)</f>
        <v>41139.46</v>
      </c>
    </row>
    <row r="189" spans="1:6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</row>
    <row r="190" spans="1:6" x14ac:dyDescent="0.25">
      <c r="A190">
        <v>3235</v>
      </c>
      <c r="B190" t="s">
        <v>121</v>
      </c>
      <c r="E190" s="96">
        <v>16000</v>
      </c>
      <c r="F190" t="s">
        <v>118</v>
      </c>
    </row>
    <row r="191" spans="1:6" x14ac:dyDescent="0.25">
      <c r="A191">
        <v>3235</v>
      </c>
      <c r="B191" t="s">
        <v>121</v>
      </c>
      <c r="E191" s="96">
        <v>0</v>
      </c>
      <c r="F191" t="s">
        <v>114</v>
      </c>
    </row>
    <row r="192" spans="1:6" x14ac:dyDescent="0.25">
      <c r="A192">
        <v>3235</v>
      </c>
      <c r="B192" t="s">
        <v>121</v>
      </c>
      <c r="E192" s="96">
        <v>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114</v>
      </c>
    </row>
    <row r="194" spans="1:6" x14ac:dyDescent="0.25">
      <c r="A194">
        <v>3237</v>
      </c>
      <c r="B194" t="s">
        <v>123</v>
      </c>
      <c r="E194" s="96">
        <v>8279.4599999999991</v>
      </c>
      <c r="F194" t="s">
        <v>122</v>
      </c>
    </row>
    <row r="195" spans="1:6" x14ac:dyDescent="0.25">
      <c r="A195">
        <v>3237</v>
      </c>
      <c r="B195" t="s">
        <v>123</v>
      </c>
      <c r="E195" s="96">
        <v>0</v>
      </c>
      <c r="F195" t="s">
        <v>136</v>
      </c>
    </row>
    <row r="196" spans="1:6" x14ac:dyDescent="0.25">
      <c r="A196">
        <v>3239</v>
      </c>
      <c r="B196" t="s">
        <v>124</v>
      </c>
      <c r="E196" s="96">
        <v>1500</v>
      </c>
      <c r="F196" t="s">
        <v>188</v>
      </c>
    </row>
    <row r="197" spans="1:6" x14ac:dyDescent="0.25">
      <c r="A197">
        <v>3239</v>
      </c>
      <c r="B197" t="s">
        <v>124</v>
      </c>
      <c r="E197" s="96">
        <v>2360</v>
      </c>
      <c r="F197" t="s">
        <v>185</v>
      </c>
    </row>
    <row r="198" spans="1:6" x14ac:dyDescent="0.25">
      <c r="A198">
        <v>3239</v>
      </c>
      <c r="B198" t="s">
        <v>124</v>
      </c>
      <c r="E198" s="96">
        <v>0</v>
      </c>
      <c r="F198" t="s">
        <v>118</v>
      </c>
    </row>
    <row r="199" spans="1:6" x14ac:dyDescent="0.25">
      <c r="A199">
        <v>3239</v>
      </c>
      <c r="B199" t="s">
        <v>124</v>
      </c>
      <c r="E199" s="96">
        <v>5000</v>
      </c>
      <c r="F199" t="s">
        <v>114</v>
      </c>
    </row>
    <row r="200" spans="1:6" x14ac:dyDescent="0.25">
      <c r="A200">
        <v>3239</v>
      </c>
      <c r="B200" t="s">
        <v>124</v>
      </c>
      <c r="E200" s="96">
        <v>8000</v>
      </c>
      <c r="F200" t="s">
        <v>122</v>
      </c>
    </row>
    <row r="201" spans="1:6" x14ac:dyDescent="0.25">
      <c r="A201">
        <v>3239</v>
      </c>
      <c r="B201" t="s">
        <v>124</v>
      </c>
      <c r="E201" s="96">
        <v>0</v>
      </c>
      <c r="F201" t="s">
        <v>136</v>
      </c>
    </row>
    <row r="202" spans="1:6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</row>
    <row r="203" spans="1:6" x14ac:dyDescent="0.25">
      <c r="A203">
        <v>32411</v>
      </c>
      <c r="B203" t="s">
        <v>131</v>
      </c>
      <c r="E203" s="96">
        <v>0</v>
      </c>
      <c r="F203" t="s">
        <v>114</v>
      </c>
    </row>
    <row r="204" spans="1:6" x14ac:dyDescent="0.25">
      <c r="A204" s="2">
        <v>329</v>
      </c>
      <c r="B204" s="2" t="s">
        <v>125</v>
      </c>
      <c r="C204" s="2"/>
      <c r="D204" s="2"/>
      <c r="E204" s="95">
        <f>SUM(E205:E213)</f>
        <v>35670.480000000003</v>
      </c>
    </row>
    <row r="205" spans="1:6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</row>
    <row r="206" spans="1:6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</row>
    <row r="207" spans="1:6" x14ac:dyDescent="0.25">
      <c r="A207" s="12">
        <v>3296</v>
      </c>
      <c r="B207" s="107" t="s">
        <v>214</v>
      </c>
      <c r="C207" s="12"/>
      <c r="D207" s="12"/>
      <c r="E207" s="82">
        <v>10000</v>
      </c>
    </row>
    <row r="208" spans="1:6" x14ac:dyDescent="0.25">
      <c r="A208">
        <v>3299</v>
      </c>
      <c r="B208" t="s">
        <v>126</v>
      </c>
      <c r="E208" s="96">
        <v>640.12</v>
      </c>
      <c r="F208" t="s">
        <v>205</v>
      </c>
    </row>
    <row r="209" spans="1:8" x14ac:dyDescent="0.25">
      <c r="A209">
        <v>3299</v>
      </c>
      <c r="B209" t="s">
        <v>126</v>
      </c>
      <c r="E209" s="96">
        <v>0</v>
      </c>
      <c r="F209" t="s">
        <v>118</v>
      </c>
    </row>
    <row r="210" spans="1:8" x14ac:dyDescent="0.25">
      <c r="A210">
        <v>3299</v>
      </c>
      <c r="B210" t="s">
        <v>126</v>
      </c>
      <c r="E210" s="96">
        <v>16000</v>
      </c>
      <c r="F210" t="s">
        <v>114</v>
      </c>
    </row>
    <row r="211" spans="1:8" x14ac:dyDescent="0.25">
      <c r="A211">
        <v>3299</v>
      </c>
      <c r="B211" t="s">
        <v>126</v>
      </c>
      <c r="E211" s="96">
        <v>1149.69</v>
      </c>
      <c r="F211" t="s">
        <v>203</v>
      </c>
    </row>
    <row r="212" spans="1:8" x14ac:dyDescent="0.25">
      <c r="A212">
        <v>3299</v>
      </c>
      <c r="B212" t="s">
        <v>126</v>
      </c>
      <c r="E212" s="96">
        <v>80.13</v>
      </c>
      <c r="F212" t="s">
        <v>189</v>
      </c>
    </row>
    <row r="213" spans="1:8" x14ac:dyDescent="0.25">
      <c r="A213">
        <v>3299</v>
      </c>
      <c r="B213" t="s">
        <v>126</v>
      </c>
      <c r="E213" s="96">
        <v>7700.54</v>
      </c>
      <c r="F213" t="s">
        <v>122</v>
      </c>
    </row>
    <row r="214" spans="1:8" x14ac:dyDescent="0.25">
      <c r="A214" s="2">
        <v>422</v>
      </c>
      <c r="B214" s="2" t="s">
        <v>108</v>
      </c>
      <c r="C214" s="2"/>
      <c r="D214" s="2"/>
      <c r="E214" s="95">
        <f>SUM(E215:E217)</f>
        <v>25.01</v>
      </c>
      <c r="F214" s="2"/>
      <c r="H214" s="2"/>
    </row>
    <row r="215" spans="1:8" x14ac:dyDescent="0.25">
      <c r="A215">
        <v>42411</v>
      </c>
      <c r="B215" t="s">
        <v>197</v>
      </c>
      <c r="E215" s="96">
        <v>25.01</v>
      </c>
      <c r="F215" t="s">
        <v>198</v>
      </c>
    </row>
    <row r="216" spans="1:8" x14ac:dyDescent="0.25">
      <c r="A216">
        <v>4221</v>
      </c>
      <c r="B216" t="s">
        <v>127</v>
      </c>
      <c r="E216" s="96">
        <v>0</v>
      </c>
      <c r="F216" t="s">
        <v>120</v>
      </c>
    </row>
    <row r="217" spans="1:8" x14ac:dyDescent="0.25">
      <c r="A217">
        <v>42273</v>
      </c>
      <c r="B217" t="s">
        <v>173</v>
      </c>
      <c r="E217" s="96">
        <v>0</v>
      </c>
      <c r="F217" t="s">
        <v>136</v>
      </c>
    </row>
    <row r="218" spans="1:8" x14ac:dyDescent="0.25">
      <c r="E218" s="96"/>
    </row>
    <row r="219" spans="1:8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</row>
    <row r="220" spans="1:8" x14ac:dyDescent="0.25">
      <c r="E220" s="96"/>
    </row>
    <row r="221" spans="1:8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</row>
    <row r="222" spans="1:8" x14ac:dyDescent="0.25">
      <c r="A222">
        <v>3111</v>
      </c>
      <c r="B222" t="s">
        <v>191</v>
      </c>
      <c r="E222" s="96">
        <v>34375</v>
      </c>
      <c r="F222" t="s">
        <v>137</v>
      </c>
    </row>
    <row r="223" spans="1:8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</row>
    <row r="224" spans="1:8" x14ac:dyDescent="0.25">
      <c r="A224">
        <v>3121</v>
      </c>
      <c r="B224" t="s">
        <v>192</v>
      </c>
      <c r="E224" s="96">
        <v>3000</v>
      </c>
      <c r="F224" t="s">
        <v>138</v>
      </c>
    </row>
    <row r="225" spans="1:6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</row>
    <row r="226" spans="1:6" x14ac:dyDescent="0.25">
      <c r="A226">
        <v>3132</v>
      </c>
      <c r="B226" t="s">
        <v>193</v>
      </c>
      <c r="E226" s="96">
        <v>5671.88</v>
      </c>
      <c r="F226" t="s">
        <v>138</v>
      </c>
    </row>
    <row r="227" spans="1:6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</row>
    <row r="228" spans="1:6" x14ac:dyDescent="0.25">
      <c r="A228">
        <v>3212</v>
      </c>
      <c r="B228" t="s">
        <v>195</v>
      </c>
      <c r="E228" s="96">
        <v>22880</v>
      </c>
      <c r="F228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activeCell="Q134" sqref="Q134"/>
    </sheetView>
  </sheetViews>
  <sheetFormatPr defaultRowHeight="15" x14ac:dyDescent="0.25"/>
  <sheetData>
    <row r="1" spans="1:8" x14ac:dyDescent="0.25">
      <c r="A1" s="48" t="s">
        <v>215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5526835.3400000008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4185661.51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68500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3971232.86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11162.5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39980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3600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21380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1245902.6400000001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462123.89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126823.46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14000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13000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10500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5106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16000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12000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17442.5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13000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4000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500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1851.08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79700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16000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1500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2000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18000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783778.75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745328.75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5526835.3400000008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5268453.4500000011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4484674.7000000011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420075.69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156000</v>
      </c>
      <c r="F97" t="s">
        <v>138</v>
      </c>
    </row>
    <row r="98" spans="1:6" x14ac:dyDescent="0.25">
      <c r="A98">
        <v>3211</v>
      </c>
      <c r="B98" t="s">
        <v>71</v>
      </c>
      <c r="E98" s="96">
        <v>14000</v>
      </c>
      <c r="F98" t="s">
        <v>138</v>
      </c>
    </row>
    <row r="99" spans="1:6" x14ac:dyDescent="0.25">
      <c r="A99">
        <v>3212</v>
      </c>
      <c r="B99" t="s">
        <v>72</v>
      </c>
      <c r="E99" s="96">
        <v>120000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18000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142200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13000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16000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1500</v>
      </c>
      <c r="F106" t="s">
        <v>138</v>
      </c>
    </row>
    <row r="107" spans="1:6" x14ac:dyDescent="0.25">
      <c r="A107">
        <v>32234</v>
      </c>
      <c r="B107" t="s">
        <v>79</v>
      </c>
      <c r="E107" s="96">
        <v>79700</v>
      </c>
      <c r="F107" t="s">
        <v>138</v>
      </c>
    </row>
    <row r="108" spans="1:6" x14ac:dyDescent="0.25">
      <c r="A108">
        <v>3224</v>
      </c>
      <c r="B108" t="s">
        <v>80</v>
      </c>
      <c r="E108" s="96">
        <v>2000</v>
      </c>
      <c r="F108" t="s">
        <v>138</v>
      </c>
    </row>
    <row r="109" spans="1:6" x14ac:dyDescent="0.25">
      <c r="A109">
        <v>3225</v>
      </c>
      <c r="B109" t="s">
        <v>81</v>
      </c>
      <c r="E109" s="96">
        <v>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103183.99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10500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5106</v>
      </c>
      <c r="F114" t="s">
        <v>138</v>
      </c>
    </row>
    <row r="115" spans="1:6" x14ac:dyDescent="0.25">
      <c r="A115">
        <v>3234</v>
      </c>
      <c r="B115" t="s">
        <v>87</v>
      </c>
      <c r="E115" s="96">
        <v>16000</v>
      </c>
      <c r="F115" t="s">
        <v>138</v>
      </c>
    </row>
    <row r="116" spans="1:6" x14ac:dyDescent="0.25">
      <c r="A116">
        <v>3235</v>
      </c>
      <c r="B116" t="s">
        <v>88</v>
      </c>
      <c r="E116" s="96">
        <v>0</v>
      </c>
      <c r="F116" t="s">
        <v>138</v>
      </c>
    </row>
    <row r="117" spans="1:6" x14ac:dyDescent="0.25">
      <c r="A117">
        <v>3236</v>
      </c>
      <c r="B117" t="s">
        <v>89</v>
      </c>
      <c r="E117" s="96">
        <v>12000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17430</v>
      </c>
      <c r="F120" t="s">
        <v>138</v>
      </c>
    </row>
    <row r="121" spans="1:6" x14ac:dyDescent="0.25">
      <c r="A121">
        <v>3239</v>
      </c>
      <c r="B121" t="s">
        <v>92</v>
      </c>
      <c r="E121" s="96">
        <v>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18691.7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4000</v>
      </c>
      <c r="F124" t="s">
        <v>138</v>
      </c>
    </row>
    <row r="125" spans="1:6" x14ac:dyDescent="0.25">
      <c r="A125">
        <v>3294</v>
      </c>
      <c r="B125" t="s">
        <v>96</v>
      </c>
      <c r="E125" s="96">
        <v>500</v>
      </c>
      <c r="F125" t="s">
        <v>138</v>
      </c>
    </row>
    <row r="126" spans="1:6" x14ac:dyDescent="0.25">
      <c r="A126">
        <v>3295</v>
      </c>
      <c r="B126" t="s">
        <v>97</v>
      </c>
      <c r="E126" s="96">
        <v>12162.5</v>
      </c>
      <c r="F126" t="s">
        <v>140</v>
      </c>
    </row>
    <row r="127" spans="1:6" x14ac:dyDescent="0.25">
      <c r="A127">
        <v>3299</v>
      </c>
      <c r="B127" t="s">
        <v>98</v>
      </c>
      <c r="E127" s="96">
        <v>1729.2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783778.75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745328.75</v>
      </c>
    </row>
    <row r="147" spans="1:6" x14ac:dyDescent="0.25">
      <c r="A147" s="12">
        <v>45111</v>
      </c>
      <c r="B147" t="s">
        <v>210</v>
      </c>
      <c r="E147" s="82">
        <v>745328.75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SUM(E151+E160+E165+E171+E219)</f>
        <v>258381.89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13000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13000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>
        <v>2000</v>
      </c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11000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SUM(E173+E175+E181+E188+E202+E204+E214)</f>
        <v>134954.99000000002</v>
      </c>
    </row>
    <row r="172" spans="1:6" x14ac:dyDescent="0.25">
      <c r="A172" s="44"/>
      <c r="B172" s="2"/>
      <c r="C172" s="47"/>
      <c r="D172" s="47"/>
      <c r="E172" s="103"/>
    </row>
    <row r="173" spans="1:6" x14ac:dyDescent="0.25">
      <c r="A173" s="48">
        <v>311</v>
      </c>
      <c r="B173" s="48" t="s">
        <v>57</v>
      </c>
      <c r="C173" s="48"/>
      <c r="D173" s="48"/>
      <c r="E173" s="105">
        <f>E174</f>
        <v>30000</v>
      </c>
    </row>
    <row r="174" spans="1:6" x14ac:dyDescent="0.25">
      <c r="A174">
        <v>311113</v>
      </c>
      <c r="B174" t="s">
        <v>211</v>
      </c>
      <c r="E174" s="96">
        <v>30000</v>
      </c>
    </row>
    <row r="175" spans="1:6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</row>
    <row r="176" spans="1:6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</row>
    <row r="177" spans="1:6" x14ac:dyDescent="0.25">
      <c r="A177">
        <v>3211</v>
      </c>
      <c r="B177" t="s">
        <v>119</v>
      </c>
      <c r="E177" s="96">
        <v>16000</v>
      </c>
      <c r="F177" t="s">
        <v>122</v>
      </c>
    </row>
    <row r="178" spans="1:6" x14ac:dyDescent="0.25">
      <c r="A178">
        <v>3211</v>
      </c>
      <c r="B178" t="s">
        <v>119</v>
      </c>
      <c r="E178" s="96">
        <v>0</v>
      </c>
      <c r="F178" t="s">
        <v>153</v>
      </c>
    </row>
    <row r="179" spans="1:6" x14ac:dyDescent="0.25">
      <c r="A179">
        <v>3214</v>
      </c>
      <c r="B179" t="s">
        <v>169</v>
      </c>
      <c r="E179" s="96">
        <v>0</v>
      </c>
      <c r="F179" t="s">
        <v>188</v>
      </c>
    </row>
    <row r="180" spans="1:6" x14ac:dyDescent="0.25">
      <c r="A180">
        <v>3214</v>
      </c>
      <c r="B180" t="s">
        <v>169</v>
      </c>
      <c r="E180" s="96">
        <v>1000</v>
      </c>
      <c r="F180" t="s">
        <v>185</v>
      </c>
    </row>
    <row r="181" spans="1:6" x14ac:dyDescent="0.25">
      <c r="A181" s="48">
        <v>322</v>
      </c>
      <c r="B181" s="48" t="s">
        <v>157</v>
      </c>
      <c r="E181" s="105">
        <f>SUM(E182:E187)</f>
        <v>10720.04</v>
      </c>
    </row>
    <row r="182" spans="1:6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</row>
    <row r="183" spans="1:6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</row>
    <row r="185" spans="1:6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</row>
    <row r="186" spans="1:6" x14ac:dyDescent="0.25">
      <c r="A186" s="63">
        <v>32224</v>
      </c>
      <c r="B186" s="63" t="s">
        <v>158</v>
      </c>
      <c r="C186" s="63"/>
      <c r="D186" s="63"/>
      <c r="E186" s="106">
        <v>970.46</v>
      </c>
      <c r="F186" t="s">
        <v>185</v>
      </c>
    </row>
    <row r="187" spans="1:6" x14ac:dyDescent="0.25">
      <c r="A187">
        <v>32224</v>
      </c>
      <c r="B187" t="s">
        <v>158</v>
      </c>
      <c r="E187" s="96">
        <v>3000</v>
      </c>
      <c r="F187" t="s">
        <v>114</v>
      </c>
    </row>
    <row r="188" spans="1:6" x14ac:dyDescent="0.25">
      <c r="A188" s="2">
        <v>323</v>
      </c>
      <c r="B188" s="2" t="s">
        <v>83</v>
      </c>
      <c r="C188" s="2"/>
      <c r="D188" s="2"/>
      <c r="E188" s="95">
        <f>SUM(E189:E201)</f>
        <v>41139.46</v>
      </c>
    </row>
    <row r="189" spans="1:6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</row>
    <row r="190" spans="1:6" x14ac:dyDescent="0.25">
      <c r="A190">
        <v>3235</v>
      </c>
      <c r="B190" t="s">
        <v>121</v>
      </c>
      <c r="E190" s="96">
        <v>16000</v>
      </c>
      <c r="F190" t="s">
        <v>118</v>
      </c>
    </row>
    <row r="191" spans="1:6" x14ac:dyDescent="0.25">
      <c r="A191">
        <v>3235</v>
      </c>
      <c r="B191" t="s">
        <v>121</v>
      </c>
      <c r="E191" s="96">
        <v>0</v>
      </c>
      <c r="F191" t="s">
        <v>114</v>
      </c>
    </row>
    <row r="192" spans="1:6" x14ac:dyDescent="0.25">
      <c r="A192">
        <v>3235</v>
      </c>
      <c r="B192" t="s">
        <v>121</v>
      </c>
      <c r="E192" s="96">
        <v>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114</v>
      </c>
    </row>
    <row r="194" spans="1:6" x14ac:dyDescent="0.25">
      <c r="A194">
        <v>3237</v>
      </c>
      <c r="B194" t="s">
        <v>123</v>
      </c>
      <c r="E194" s="96">
        <v>8279.4599999999991</v>
      </c>
      <c r="F194" t="s">
        <v>122</v>
      </c>
    </row>
    <row r="195" spans="1:6" x14ac:dyDescent="0.25">
      <c r="A195">
        <v>3237</v>
      </c>
      <c r="B195" t="s">
        <v>123</v>
      </c>
      <c r="E195" s="96">
        <v>0</v>
      </c>
      <c r="F195" t="s">
        <v>136</v>
      </c>
    </row>
    <row r="196" spans="1:6" x14ac:dyDescent="0.25">
      <c r="A196">
        <v>3239</v>
      </c>
      <c r="B196" t="s">
        <v>124</v>
      </c>
      <c r="E196" s="96">
        <v>1500</v>
      </c>
      <c r="F196" t="s">
        <v>188</v>
      </c>
    </row>
    <row r="197" spans="1:6" x14ac:dyDescent="0.25">
      <c r="A197">
        <v>3239</v>
      </c>
      <c r="B197" t="s">
        <v>124</v>
      </c>
      <c r="E197" s="96">
        <v>2360</v>
      </c>
      <c r="F197" t="s">
        <v>185</v>
      </c>
    </row>
    <row r="198" spans="1:6" x14ac:dyDescent="0.25">
      <c r="A198">
        <v>3239</v>
      </c>
      <c r="B198" t="s">
        <v>124</v>
      </c>
      <c r="E198" s="96">
        <v>0</v>
      </c>
      <c r="F198" t="s">
        <v>118</v>
      </c>
    </row>
    <row r="199" spans="1:6" x14ac:dyDescent="0.25">
      <c r="A199">
        <v>3239</v>
      </c>
      <c r="B199" t="s">
        <v>124</v>
      </c>
      <c r="E199" s="96">
        <v>5000</v>
      </c>
      <c r="F199" t="s">
        <v>114</v>
      </c>
    </row>
    <row r="200" spans="1:6" x14ac:dyDescent="0.25">
      <c r="A200">
        <v>3239</v>
      </c>
      <c r="B200" t="s">
        <v>124</v>
      </c>
      <c r="E200" s="96">
        <v>8000</v>
      </c>
      <c r="F200" t="s">
        <v>122</v>
      </c>
    </row>
    <row r="201" spans="1:6" x14ac:dyDescent="0.25">
      <c r="A201">
        <v>3239</v>
      </c>
      <c r="B201" t="s">
        <v>124</v>
      </c>
      <c r="E201" s="96">
        <v>0</v>
      </c>
      <c r="F201" t="s">
        <v>136</v>
      </c>
    </row>
    <row r="202" spans="1:6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</row>
    <row r="203" spans="1:6" x14ac:dyDescent="0.25">
      <c r="A203">
        <v>32411</v>
      </c>
      <c r="B203" t="s">
        <v>131</v>
      </c>
      <c r="E203" s="96">
        <v>0</v>
      </c>
      <c r="F203" t="s">
        <v>114</v>
      </c>
    </row>
    <row r="204" spans="1:6" x14ac:dyDescent="0.25">
      <c r="A204" s="2">
        <v>329</v>
      </c>
      <c r="B204" s="2" t="s">
        <v>125</v>
      </c>
      <c r="C204" s="2"/>
      <c r="D204" s="2"/>
      <c r="E204" s="95">
        <f>SUM(E205:E213)</f>
        <v>35670.480000000003</v>
      </c>
    </row>
    <row r="205" spans="1:6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</row>
    <row r="206" spans="1:6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</row>
    <row r="207" spans="1:6" x14ac:dyDescent="0.25">
      <c r="A207" s="12">
        <v>3296</v>
      </c>
      <c r="B207" s="107" t="s">
        <v>214</v>
      </c>
      <c r="C207" s="12"/>
      <c r="D207" s="12"/>
      <c r="E207" s="82">
        <v>10000</v>
      </c>
    </row>
    <row r="208" spans="1:6" x14ac:dyDescent="0.25">
      <c r="A208">
        <v>3299</v>
      </c>
      <c r="B208" t="s">
        <v>126</v>
      </c>
      <c r="E208" s="96">
        <v>640.12</v>
      </c>
      <c r="F208" t="s">
        <v>205</v>
      </c>
    </row>
    <row r="209" spans="1:8" x14ac:dyDescent="0.25">
      <c r="A209">
        <v>3299</v>
      </c>
      <c r="B209" t="s">
        <v>126</v>
      </c>
      <c r="E209" s="96">
        <v>0</v>
      </c>
      <c r="F209" t="s">
        <v>118</v>
      </c>
    </row>
    <row r="210" spans="1:8" x14ac:dyDescent="0.25">
      <c r="A210">
        <v>3299</v>
      </c>
      <c r="B210" t="s">
        <v>126</v>
      </c>
      <c r="E210" s="96">
        <v>16000</v>
      </c>
      <c r="F210" t="s">
        <v>114</v>
      </c>
    </row>
    <row r="211" spans="1:8" x14ac:dyDescent="0.25">
      <c r="A211">
        <v>3299</v>
      </c>
      <c r="B211" t="s">
        <v>126</v>
      </c>
      <c r="E211" s="96">
        <v>1149.69</v>
      </c>
      <c r="F211" t="s">
        <v>203</v>
      </c>
    </row>
    <row r="212" spans="1:8" x14ac:dyDescent="0.25">
      <c r="A212">
        <v>3299</v>
      </c>
      <c r="B212" t="s">
        <v>126</v>
      </c>
      <c r="E212" s="96">
        <v>80.13</v>
      </c>
      <c r="F212" t="s">
        <v>189</v>
      </c>
    </row>
    <row r="213" spans="1:8" x14ac:dyDescent="0.25">
      <c r="A213">
        <v>3299</v>
      </c>
      <c r="B213" t="s">
        <v>126</v>
      </c>
      <c r="E213" s="96">
        <v>7700.54</v>
      </c>
      <c r="F213" t="s">
        <v>122</v>
      </c>
    </row>
    <row r="214" spans="1:8" x14ac:dyDescent="0.25">
      <c r="A214" s="2">
        <v>422</v>
      </c>
      <c r="B214" s="2" t="s">
        <v>108</v>
      </c>
      <c r="C214" s="2"/>
      <c r="D214" s="2"/>
      <c r="E214" s="95">
        <f>SUM(E215:E217)</f>
        <v>25.01</v>
      </c>
      <c r="F214" s="2"/>
      <c r="H214" s="2"/>
    </row>
    <row r="215" spans="1:8" x14ac:dyDescent="0.25">
      <c r="A215">
        <v>42411</v>
      </c>
      <c r="B215" t="s">
        <v>197</v>
      </c>
      <c r="E215" s="96">
        <v>25.01</v>
      </c>
      <c r="F215" t="s">
        <v>198</v>
      </c>
    </row>
    <row r="216" spans="1:8" x14ac:dyDescent="0.25">
      <c r="A216">
        <v>4221</v>
      </c>
      <c r="B216" t="s">
        <v>127</v>
      </c>
      <c r="E216" s="96">
        <v>0</v>
      </c>
      <c r="F216" t="s">
        <v>120</v>
      </c>
    </row>
    <row r="217" spans="1:8" x14ac:dyDescent="0.25">
      <c r="A217">
        <v>42273</v>
      </c>
      <c r="B217" t="s">
        <v>173</v>
      </c>
      <c r="E217" s="96">
        <v>0</v>
      </c>
      <c r="F217" t="s">
        <v>136</v>
      </c>
    </row>
    <row r="218" spans="1:8" x14ac:dyDescent="0.25">
      <c r="E218" s="96"/>
    </row>
    <row r="219" spans="1:8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</row>
    <row r="220" spans="1:8" x14ac:dyDescent="0.25">
      <c r="E220" s="96"/>
    </row>
    <row r="221" spans="1:8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</row>
    <row r="222" spans="1:8" x14ac:dyDescent="0.25">
      <c r="A222">
        <v>3111</v>
      </c>
      <c r="B222" t="s">
        <v>191</v>
      </c>
      <c r="E222" s="96">
        <v>34375</v>
      </c>
      <c r="F222" t="s">
        <v>137</v>
      </c>
    </row>
    <row r="223" spans="1:8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</row>
    <row r="224" spans="1:8" x14ac:dyDescent="0.25">
      <c r="A224">
        <v>3121</v>
      </c>
      <c r="B224" t="s">
        <v>192</v>
      </c>
      <c r="E224" s="96">
        <v>3000</v>
      </c>
      <c r="F224" t="s">
        <v>138</v>
      </c>
    </row>
    <row r="225" spans="1:6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</row>
    <row r="226" spans="1:6" x14ac:dyDescent="0.25">
      <c r="A226">
        <v>3132</v>
      </c>
      <c r="B226" t="s">
        <v>193</v>
      </c>
      <c r="E226" s="96">
        <v>5671.88</v>
      </c>
      <c r="F226" t="s">
        <v>138</v>
      </c>
    </row>
    <row r="227" spans="1:6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</row>
    <row r="228" spans="1:6" x14ac:dyDescent="0.25">
      <c r="A228">
        <v>3212</v>
      </c>
      <c r="B228" t="s">
        <v>195</v>
      </c>
      <c r="E228" s="96">
        <v>22880</v>
      </c>
      <c r="F228" t="s">
        <v>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Financijski plan 2022</vt:lpstr>
      <vt:lpstr>List2</vt:lpstr>
      <vt:lpstr>Prve izmjene i dopune Fin.plana</vt:lpstr>
      <vt:lpstr>Druge izmjene i dopune Fin.plan</vt:lpstr>
      <vt:lpstr>Treće izmjene i dopune Fin.plan</vt:lpstr>
      <vt:lpstr>Četvrte izmjene i dopune Fin.pl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2022-07-11T10:14:54Z</cp:lastPrinted>
  <dcterms:created xsi:type="dcterms:W3CDTF">2014-11-05T07:47:41Z</dcterms:created>
  <dcterms:modified xsi:type="dcterms:W3CDTF">2022-07-11T10:20:40Z</dcterms:modified>
</cp:coreProperties>
</file>