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45\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E288" i="9" s="1"/>
  <c r="B288" i="9" s="1"/>
  <c r="G288" i="9"/>
  <c r="F288" i="9"/>
  <c r="H287" i="9"/>
  <c r="G287" i="9"/>
  <c r="E287" i="9" s="1"/>
  <c r="B287" i="9" s="1"/>
  <c r="F287" i="9"/>
  <c r="H286" i="9"/>
  <c r="G286" i="9"/>
  <c r="F286" i="9"/>
  <c r="H285" i="9"/>
  <c r="G285" i="9"/>
  <c r="F285" i="9"/>
  <c r="F284" i="9"/>
  <c r="H283" i="9"/>
  <c r="G283" i="9"/>
  <c r="F283" i="9"/>
  <c r="E283" i="9"/>
  <c r="B283" i="9" s="1"/>
  <c r="H282" i="9"/>
  <c r="E282" i="9" s="1"/>
  <c r="B282" i="9" s="1"/>
  <c r="G282" i="9"/>
  <c r="F282" i="9"/>
  <c r="F277" i="9" s="1"/>
  <c r="H281" i="9"/>
  <c r="G281" i="9"/>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L263" i="9"/>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L239" i="9"/>
  <c r="E239" i="9"/>
  <c r="M238" i="9"/>
  <c r="L238" i="9"/>
  <c r="F238" i="9"/>
  <c r="E238" i="9"/>
  <c r="B238" i="9" s="1"/>
  <c r="M237" i="9"/>
  <c r="L237" i="9"/>
  <c r="F237" i="9"/>
  <c r="B237" i="9" s="1"/>
  <c r="E237" i="9"/>
  <c r="M236" i="9"/>
  <c r="L236" i="9"/>
  <c r="F236" i="9" s="1"/>
  <c r="B236" i="9" s="1"/>
  <c r="E236" i="9"/>
  <c r="M235" i="9"/>
  <c r="L235" i="9"/>
  <c r="F235" i="9" s="1"/>
  <c r="B235" i="9" s="1"/>
  <c r="E235" i="9"/>
  <c r="M234" i="9"/>
  <c r="L234" i="9"/>
  <c r="F234" i="9" s="1"/>
  <c r="E234" i="9"/>
  <c r="M233" i="9"/>
  <c r="L233" i="9"/>
  <c r="F233" i="9"/>
  <c r="B233" i="9" s="1"/>
  <c r="E233" i="9"/>
  <c r="M232" i="9"/>
  <c r="L232" i="9"/>
  <c r="F232" i="9" s="1"/>
  <c r="B232" i="9" s="1"/>
  <c r="E232" i="9"/>
  <c r="M231" i="9"/>
  <c r="F231" i="9" s="1"/>
  <c r="L231" i="9"/>
  <c r="E231" i="9"/>
  <c r="B231" i="9"/>
  <c r="M230" i="9"/>
  <c r="L230" i="9"/>
  <c r="F230" i="9" s="1"/>
  <c r="E230" i="9"/>
  <c r="M229" i="9"/>
  <c r="L229" i="9"/>
  <c r="F229" i="9"/>
  <c r="B229" i="9" s="1"/>
  <c r="E229" i="9"/>
  <c r="M228" i="9"/>
  <c r="L228" i="9"/>
  <c r="F228" i="9" s="1"/>
  <c r="B228" i="9" s="1"/>
  <c r="E228" i="9"/>
  <c r="M227" i="9"/>
  <c r="F227" i="9" s="1"/>
  <c r="L227" i="9"/>
  <c r="E227" i="9"/>
  <c r="B227" i="9"/>
  <c r="M226" i="9"/>
  <c r="L226" i="9"/>
  <c r="F226" i="9" s="1"/>
  <c r="E226" i="9"/>
  <c r="M225" i="9"/>
  <c r="L225" i="9"/>
  <c r="F225" i="9"/>
  <c r="B225" i="9" s="1"/>
  <c r="E225" i="9"/>
  <c r="M224" i="9"/>
  <c r="L224" i="9"/>
  <c r="F224" i="9" s="1"/>
  <c r="B224" i="9" s="1"/>
  <c r="E224" i="9"/>
  <c r="M223" i="9"/>
  <c r="L223" i="9"/>
  <c r="E223" i="9"/>
  <c r="M222" i="9"/>
  <c r="F222" i="9" s="1"/>
  <c r="L222" i="9"/>
  <c r="E222" i="9"/>
  <c r="M221" i="9"/>
  <c r="L221" i="9"/>
  <c r="F221" i="9"/>
  <c r="E221" i="9"/>
  <c r="M220" i="9"/>
  <c r="L220" i="9"/>
  <c r="E220" i="9"/>
  <c r="M219" i="9"/>
  <c r="L219" i="9"/>
  <c r="F219" i="9" s="1"/>
  <c r="B219" i="9" s="1"/>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E47" i="9" s="1"/>
  <c r="B47" i="9" s="1"/>
  <c r="G47" i="9"/>
  <c r="F47" i="9"/>
  <c r="H46" i="9"/>
  <c r="E46" i="9" s="1"/>
  <c r="B46" i="9" s="1"/>
  <c r="G46" i="9"/>
  <c r="F46" i="9"/>
  <c r="H45" i="9"/>
  <c r="G45" i="9"/>
  <c r="F45" i="9"/>
  <c r="E45" i="9"/>
  <c r="B45" i="9" s="1"/>
  <c r="H44" i="9"/>
  <c r="G44" i="9"/>
  <c r="F44" i="9"/>
  <c r="H43" i="9"/>
  <c r="G43" i="9"/>
  <c r="F43" i="9"/>
  <c r="H42" i="9"/>
  <c r="G42" i="9"/>
  <c r="F42" i="9"/>
  <c r="E42" i="9"/>
  <c r="B42" i="9" s="1"/>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G30" i="9"/>
  <c r="E30" i="9" s="1"/>
  <c r="B30" i="9" s="1"/>
  <c r="F30" i="9"/>
  <c r="H29" i="9"/>
  <c r="E29" i="9" s="1"/>
  <c r="B29" i="9" s="1"/>
  <c r="G29" i="9"/>
  <c r="F29" i="9"/>
  <c r="H28" i="9"/>
  <c r="G28" i="9"/>
  <c r="F28" i="9"/>
  <c r="E28" i="9"/>
  <c r="B28" i="9" s="1"/>
  <c r="H27" i="9"/>
  <c r="G27" i="9"/>
  <c r="F27" i="9"/>
  <c r="H26" i="9"/>
  <c r="E26" i="9" s="1"/>
  <c r="B26" i="9" s="1"/>
  <c r="G26" i="9"/>
  <c r="F26" i="9"/>
  <c r="H25" i="9"/>
  <c r="E25" i="9" s="1"/>
  <c r="B25" i="9" s="1"/>
  <c r="G25" i="9"/>
  <c r="F25" i="9"/>
  <c r="H24" i="9"/>
  <c r="G24" i="9"/>
  <c r="F24" i="9"/>
  <c r="E24" i="9"/>
  <c r="B24" i="9" s="1"/>
  <c r="H23" i="9"/>
  <c r="G23" i="9"/>
  <c r="F23" i="9"/>
  <c r="H22" i="9"/>
  <c r="E22" i="9" s="1"/>
  <c r="B22" i="9" s="1"/>
  <c r="G22" i="9"/>
  <c r="F22" i="9"/>
  <c r="F21" i="9"/>
  <c r="F4" i="9"/>
  <c r="O3" i="9"/>
  <c r="G275" i="9" s="1"/>
  <c r="I3" i="9"/>
  <c r="H3" i="9"/>
  <c r="G3" i="9"/>
  <c r="D101" i="8"/>
  <c r="I36" i="3" s="1"/>
  <c r="D95" i="8"/>
  <c r="D90" i="8"/>
  <c r="D85" i="8"/>
  <c r="D80" i="8"/>
  <c r="D75" i="8"/>
  <c r="D70" i="8"/>
  <c r="D65" i="8"/>
  <c r="D60" i="8"/>
  <c r="D55" i="8"/>
  <c r="D49" i="8" s="1"/>
  <c r="D50" i="8"/>
  <c r="D44" i="8"/>
  <c r="D36" i="8"/>
  <c r="D26" i="8"/>
  <c r="D24" i="8" s="1"/>
  <c r="D18" i="8"/>
  <c r="D8" i="8"/>
  <c r="D6" i="8" s="1"/>
  <c r="C1481" i="1" s="1"/>
  <c r="H1481" i="1" s="1"/>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D177" i="5"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9" i="4"/>
  <c r="D529"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F418" i="4"/>
  <c r="E418" i="4"/>
  <c r="D418" i="4"/>
  <c r="E417" i="4"/>
  <c r="E644" i="4" s="1"/>
  <c r="D638" i="1" s="1"/>
  <c r="D417" i="4"/>
  <c r="E416" i="4"/>
  <c r="D416" i="4"/>
  <c r="F416"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4" i="1" s="1"/>
  <c r="D68" i="4"/>
  <c r="D50" i="4" s="1"/>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46" i="1"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H1578" i="1"/>
  <c r="G1578" i="1"/>
  <c r="C1578" i="1"/>
  <c r="C1577" i="1"/>
  <c r="H1577"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G1503" i="1"/>
  <c r="C1503" i="1"/>
  <c r="H1503" i="1" s="1"/>
  <c r="C1502" i="1"/>
  <c r="C1501" i="1"/>
  <c r="H1501" i="1" s="1"/>
  <c r="H1500" i="1"/>
  <c r="C1500" i="1"/>
  <c r="G1500" i="1" s="1"/>
  <c r="C1499" i="1"/>
  <c r="G1499" i="1" s="1"/>
  <c r="C1498" i="1"/>
  <c r="C1497" i="1"/>
  <c r="H1497" i="1" s="1"/>
  <c r="H1496" i="1"/>
  <c r="C1496" i="1"/>
  <c r="G1496" i="1" s="1"/>
  <c r="H1495" i="1"/>
  <c r="G1495" i="1"/>
  <c r="C1495" i="1"/>
  <c r="C1494" i="1"/>
  <c r="C1493" i="1"/>
  <c r="H1493" i="1" s="1"/>
  <c r="H1492" i="1"/>
  <c r="C1492" i="1"/>
  <c r="G1492" i="1" s="1"/>
  <c r="C1491" i="1"/>
  <c r="H1491" i="1" s="1"/>
  <c r="C1490" i="1"/>
  <c r="C1489" i="1"/>
  <c r="H1489" i="1" s="1"/>
  <c r="H1488" i="1"/>
  <c r="C1488" i="1"/>
  <c r="G1488" i="1" s="1"/>
  <c r="H1487" i="1"/>
  <c r="G1487" i="1"/>
  <c r="C1487" i="1"/>
  <c r="C1486" i="1"/>
  <c r="C1485" i="1"/>
  <c r="H1485" i="1" s="1"/>
  <c r="C1484" i="1"/>
  <c r="G1484" i="1" s="1"/>
  <c r="C1482"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G1456" i="1"/>
  <c r="D1456" i="1"/>
  <c r="C1456" i="1"/>
  <c r="J1456" i="1" s="1"/>
  <c r="D1455" i="1"/>
  <c r="C1455" i="1"/>
  <c r="D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J1445" i="1" s="1"/>
  <c r="J1444" i="1"/>
  <c r="D1444" i="1"/>
  <c r="G1444" i="1" s="1"/>
  <c r="C1444" i="1"/>
  <c r="H1444" i="1" s="1"/>
  <c r="H1443" i="1"/>
  <c r="D1443" i="1"/>
  <c r="C1443" i="1"/>
  <c r="G1443" i="1" s="1"/>
  <c r="J1442" i="1"/>
  <c r="D1442" i="1"/>
  <c r="G1442" i="1" s="1"/>
  <c r="C1442" i="1"/>
  <c r="H1441" i="1"/>
  <c r="D1441" i="1"/>
  <c r="C1441" i="1"/>
  <c r="G1441" i="1" s="1"/>
  <c r="I1441" i="1" s="1"/>
  <c r="D1440" i="1"/>
  <c r="C1440" i="1"/>
  <c r="H1439" i="1"/>
  <c r="D1439" i="1"/>
  <c r="C1439" i="1"/>
  <c r="G1439" i="1" s="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H1413" i="1"/>
  <c r="D1413" i="1"/>
  <c r="C1413" i="1"/>
  <c r="G1413" i="1" s="1"/>
  <c r="D1412" i="1"/>
  <c r="H1412" i="1" s="1"/>
  <c r="C1412" i="1"/>
  <c r="D1411" i="1"/>
  <c r="C1411" i="1"/>
  <c r="G1411" i="1" s="1"/>
  <c r="D1410" i="1"/>
  <c r="C1410" i="1"/>
  <c r="G1410" i="1" s="1"/>
  <c r="H1409" i="1"/>
  <c r="D1409" i="1"/>
  <c r="C1409" i="1"/>
  <c r="G1409" i="1" s="1"/>
  <c r="C1408" i="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C1383" i="1"/>
  <c r="G1383" i="1" s="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H1240" i="1"/>
  <c r="G1240" i="1"/>
  <c r="D1240" i="1"/>
  <c r="C1240" i="1"/>
  <c r="H1239" i="1"/>
  <c r="G1239" i="1"/>
  <c r="D1239" i="1"/>
  <c r="C1239" i="1"/>
  <c r="H1238" i="1"/>
  <c r="G1238" i="1"/>
  <c r="D1238" i="1"/>
  <c r="C1238" i="1"/>
  <c r="H1237" i="1"/>
  <c r="D1237" i="1"/>
  <c r="G1237" i="1" s="1"/>
  <c r="C1237" i="1"/>
  <c r="H1236" i="1"/>
  <c r="D1236" i="1"/>
  <c r="G1236" i="1" s="1"/>
  <c r="C1236" i="1"/>
  <c r="C1235" i="1"/>
  <c r="H1234" i="1"/>
  <c r="G1234" i="1"/>
  <c r="D1234" i="1"/>
  <c r="C1234" i="1"/>
  <c r="H1233" i="1"/>
  <c r="G1233" i="1"/>
  <c r="D1233" i="1"/>
  <c r="C1233" i="1"/>
  <c r="H1232" i="1"/>
  <c r="G1232" i="1"/>
  <c r="D1232" i="1"/>
  <c r="C1232" i="1"/>
  <c r="H1231" i="1"/>
  <c r="G1231" i="1"/>
  <c r="D1231" i="1"/>
  <c r="C1231" i="1"/>
  <c r="H1230" i="1"/>
  <c r="D1230" i="1"/>
  <c r="G1230" i="1" s="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H1218" i="1" s="1"/>
  <c r="C1218" i="1"/>
  <c r="D1217" i="1"/>
  <c r="H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G1155" i="1"/>
  <c r="D1155" i="1"/>
  <c r="C1155" i="1"/>
  <c r="C1154"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D1029" i="1"/>
  <c r="G1029" i="1" s="1"/>
  <c r="C1029" i="1"/>
  <c r="H1028" i="1"/>
  <c r="D1028" i="1"/>
  <c r="G1028" i="1" s="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G1002" i="1"/>
  <c r="D1002" i="1"/>
  <c r="H1002" i="1" s="1"/>
  <c r="C1002" i="1"/>
  <c r="D1001" i="1"/>
  <c r="H1001" i="1" s="1"/>
  <c r="C1001" i="1"/>
  <c r="D1000" i="1"/>
  <c r="H1000" i="1" s="1"/>
  <c r="C1000" i="1"/>
  <c r="D999" i="1"/>
  <c r="H999" i="1" s="1"/>
  <c r="C999" i="1"/>
  <c r="D998" i="1"/>
  <c r="H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G669" i="1"/>
  <c r="D669" i="1"/>
  <c r="C669" i="1"/>
  <c r="H669" i="1" s="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D645" i="1"/>
  <c r="G645" i="1" s="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C412" i="1"/>
  <c r="D411" i="1"/>
  <c r="G411" i="1" s="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G290"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G189" i="1"/>
  <c r="D189" i="1"/>
  <c r="C189" i="1"/>
  <c r="H188" i="1"/>
  <c r="G188" i="1"/>
  <c r="D188" i="1"/>
  <c r="C188" i="1"/>
  <c r="H187" i="1"/>
  <c r="G187" i="1"/>
  <c r="D187" i="1"/>
  <c r="C187" i="1"/>
  <c r="D186" i="1"/>
  <c r="H186" i="1" s="1"/>
  <c r="C186" i="1"/>
  <c r="H185" i="1"/>
  <c r="G185" i="1"/>
  <c r="D185" i="1"/>
  <c r="C185"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H174" i="1"/>
  <c r="G174" i="1"/>
  <c r="D174" i="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D162" i="1"/>
  <c r="G162" i="1" s="1"/>
  <c r="C162" i="1"/>
  <c r="D161" i="1"/>
  <c r="H161" i="1" s="1"/>
  <c r="C161" i="1"/>
  <c r="D160" i="1"/>
  <c r="H160" i="1" s="1"/>
  <c r="C160" i="1"/>
  <c r="D158" i="1"/>
  <c r="H158" i="1" s="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D125" i="1"/>
  <c r="G125" i="1" s="1"/>
  <c r="C125" i="1"/>
  <c r="C124" i="1"/>
  <c r="H123" i="1"/>
  <c r="G123" i="1"/>
  <c r="D123" i="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3" i="9" l="1"/>
  <c r="B33" i="9" s="1"/>
  <c r="F217" i="9"/>
  <c r="B217" i="9" s="1"/>
  <c r="H30" i="3"/>
  <c r="C1453" i="1"/>
  <c r="H1453" i="1" s="1"/>
  <c r="H1456" i="1"/>
  <c r="C1454" i="1"/>
  <c r="I1456" i="1"/>
  <c r="D5" i="7"/>
  <c r="H1223" i="1"/>
  <c r="G1241" i="1"/>
  <c r="E286" i="9"/>
  <c r="B286" i="9" s="1"/>
  <c r="E295" i="9"/>
  <c r="B295" i="9" s="1"/>
  <c r="E299" i="9"/>
  <c r="B299" i="9" s="1"/>
  <c r="E285" i="9"/>
  <c r="B285" i="9" s="1"/>
  <c r="E292" i="9"/>
  <c r="B292" i="9" s="1"/>
  <c r="H1440" i="1"/>
  <c r="C1438" i="1"/>
  <c r="G1440" i="1"/>
  <c r="J1440" i="1"/>
  <c r="F215" i="9"/>
  <c r="B215" i="9" s="1"/>
  <c r="E27" i="9"/>
  <c r="B27" i="9" s="1"/>
  <c r="E32" i="9"/>
  <c r="B32" i="9" s="1"/>
  <c r="E5" i="7"/>
  <c r="D1437" i="1"/>
  <c r="H1437" i="1" s="1"/>
  <c r="D1438" i="1"/>
  <c r="H1438" i="1" s="1"/>
  <c r="C1576" i="1"/>
  <c r="H1499" i="1"/>
  <c r="H1504" i="1"/>
  <c r="G1491" i="1"/>
  <c r="C1483" i="1"/>
  <c r="H1484" i="1"/>
  <c r="H1480" i="1"/>
  <c r="E245" i="5"/>
  <c r="D1222" i="1" s="1"/>
  <c r="F246" i="5"/>
  <c r="H1224" i="1"/>
  <c r="E238" i="5"/>
  <c r="D1216" i="1"/>
  <c r="H1216" i="1" s="1"/>
  <c r="G1151" i="1"/>
  <c r="G1124" i="1"/>
  <c r="G1139" i="1"/>
  <c r="G1032" i="1"/>
  <c r="E12" i="5"/>
  <c r="D990" i="1" s="1"/>
  <c r="G990" i="1" s="1"/>
  <c r="G1003" i="1"/>
  <c r="G1000" i="1"/>
  <c r="G999" i="1"/>
  <c r="G998" i="1"/>
  <c r="G988" i="1"/>
  <c r="G1414" i="1"/>
  <c r="E114" i="6"/>
  <c r="E141" i="6" s="1"/>
  <c r="F114" i="6"/>
  <c r="G1412" i="1"/>
  <c r="E275" i="9"/>
  <c r="B275" i="9" s="1"/>
  <c r="E23" i="9"/>
  <c r="B23" i="9" s="1"/>
  <c r="E44" i="9"/>
  <c r="B44" i="9" s="1"/>
  <c r="E40" i="9"/>
  <c r="B40" i="9" s="1"/>
  <c r="F383" i="4"/>
  <c r="E363" i="4"/>
  <c r="D358" i="1" s="1"/>
  <c r="H411" i="1"/>
  <c r="H192" i="1"/>
  <c r="G192" i="1"/>
  <c r="F196" i="4"/>
  <c r="G184" i="1"/>
  <c r="G186" i="1"/>
  <c r="G183" i="1"/>
  <c r="G182" i="1"/>
  <c r="G181" i="1"/>
  <c r="G180" i="1"/>
  <c r="F220" i="9"/>
  <c r="B220" i="9" s="1"/>
  <c r="G179" i="1"/>
  <c r="E43" i="9"/>
  <c r="B43" i="9" s="1"/>
  <c r="G178" i="1"/>
  <c r="G177" i="1"/>
  <c r="G176" i="1"/>
  <c r="G175" i="1"/>
  <c r="H173" i="1"/>
  <c r="E163" i="4"/>
  <c r="D159" i="1" s="1"/>
  <c r="G160" i="1"/>
  <c r="G161" i="1"/>
  <c r="G158" i="1"/>
  <c r="D155" i="1"/>
  <c r="F159" i="4"/>
  <c r="F218" i="9"/>
  <c r="B218" i="9" s="1"/>
  <c r="G149" i="1"/>
  <c r="H150" i="1"/>
  <c r="G129" i="1"/>
  <c r="H129" i="1"/>
  <c r="F133" i="4"/>
  <c r="D130" i="1"/>
  <c r="G124" i="1"/>
  <c r="H124" i="1"/>
  <c r="F128" i="4"/>
  <c r="E124" i="4"/>
  <c r="D120" i="1" s="1"/>
  <c r="H120" i="1"/>
  <c r="G120" i="1"/>
  <c r="D121" i="1"/>
  <c r="F124" i="4"/>
  <c r="F125" i="4"/>
  <c r="G108" i="1"/>
  <c r="G113" i="1"/>
  <c r="F112" i="4"/>
  <c r="E6" i="4"/>
  <c r="D2" i="1" s="1"/>
  <c r="G986" i="1"/>
  <c r="G987" i="1"/>
  <c r="G1001" i="1"/>
  <c r="G1004" i="1"/>
  <c r="F12" i="5"/>
  <c r="G997" i="1"/>
  <c r="G1006" i="1"/>
  <c r="F19" i="5"/>
  <c r="E7" i="5"/>
  <c r="G1023" i="1"/>
  <c r="H1023" i="1"/>
  <c r="F45" i="5"/>
  <c r="G1030" i="1"/>
  <c r="G1033" i="1"/>
  <c r="D1148" i="1"/>
  <c r="F146" i="5"/>
  <c r="E290" i="9"/>
  <c r="B290" i="9" s="1"/>
  <c r="H1235" i="1"/>
  <c r="G1235" i="1"/>
  <c r="E281" i="9"/>
  <c r="B281" i="9" s="1"/>
  <c r="G1218" i="1"/>
  <c r="G1216" i="1"/>
  <c r="G1217" i="1"/>
  <c r="D1154" i="1"/>
  <c r="G1223" i="1"/>
  <c r="G1224" i="1"/>
  <c r="G65" i="1"/>
  <c r="G288" i="1"/>
  <c r="E273" i="9"/>
  <c r="B273" i="9" s="1"/>
  <c r="D412" i="1"/>
  <c r="F50" i="4"/>
  <c r="C46" i="1"/>
  <c r="C64" i="1"/>
  <c r="F68" i="4"/>
  <c r="H1347" i="1"/>
  <c r="H1351" i="1"/>
  <c r="H1355" i="1"/>
  <c r="H1359" i="1"/>
  <c r="H1363" i="1"/>
  <c r="H1367" i="1"/>
  <c r="H1371" i="1"/>
  <c r="H1375" i="1"/>
  <c r="H1379" i="1"/>
  <c r="H1383" i="1"/>
  <c r="H1387" i="1"/>
  <c r="H1391" i="1"/>
  <c r="H1395" i="1"/>
  <c r="H1399" i="1"/>
  <c r="H1403" i="1"/>
  <c r="H1407" i="1"/>
  <c r="H1411" i="1"/>
  <c r="I1439" i="1"/>
  <c r="I1443" i="1"/>
  <c r="I1444" i="1"/>
  <c r="J1449" i="1"/>
  <c r="H1449" i="1"/>
  <c r="G1449" i="1"/>
  <c r="I1449" i="1" s="1"/>
  <c r="H1454" i="1"/>
  <c r="G1454" i="1"/>
  <c r="J1459" i="1"/>
  <c r="H1459" i="1"/>
  <c r="G1459" i="1"/>
  <c r="J1464" i="1"/>
  <c r="H1464" i="1"/>
  <c r="G1464" i="1"/>
  <c r="I1464" i="1" s="1"/>
  <c r="J1474" i="1"/>
  <c r="H1474" i="1"/>
  <c r="G1474" i="1"/>
  <c r="G1482" i="1"/>
  <c r="H1482" i="1"/>
  <c r="G1498" i="1"/>
  <c r="H1498" i="1"/>
  <c r="G1514" i="1"/>
  <c r="H1514" i="1"/>
  <c r="H1346" i="1"/>
  <c r="H1350" i="1"/>
  <c r="H1354" i="1"/>
  <c r="H1358" i="1"/>
  <c r="H1362" i="1"/>
  <c r="H1366" i="1"/>
  <c r="H1370" i="1"/>
  <c r="H1374" i="1"/>
  <c r="H1378" i="1"/>
  <c r="H1382" i="1"/>
  <c r="H1386" i="1"/>
  <c r="H1390" i="1"/>
  <c r="H1394" i="1"/>
  <c r="H1398" i="1"/>
  <c r="H1402" i="1"/>
  <c r="H1406" i="1"/>
  <c r="H1410" i="1"/>
  <c r="H1442" i="1"/>
  <c r="J1447" i="1"/>
  <c r="H1447" i="1"/>
  <c r="G1447" i="1"/>
  <c r="I1447" i="1" s="1"/>
  <c r="J1457" i="1"/>
  <c r="H1457" i="1"/>
  <c r="G1457" i="1"/>
  <c r="J1462" i="1"/>
  <c r="H1462" i="1"/>
  <c r="G1462" i="1"/>
  <c r="I1462" i="1" s="1"/>
  <c r="J1472" i="1"/>
  <c r="H1472" i="1"/>
  <c r="G1472" i="1"/>
  <c r="G1494" i="1"/>
  <c r="H1494" i="1"/>
  <c r="G1510" i="1"/>
  <c r="H1510" i="1"/>
  <c r="I1442" i="1"/>
  <c r="G1453" i="1"/>
  <c r="J1455" i="1"/>
  <c r="H1455" i="1"/>
  <c r="G1455" i="1"/>
  <c r="I1455" i="1" s="1"/>
  <c r="J1468" i="1"/>
  <c r="H1468" i="1"/>
  <c r="G1468" i="1"/>
  <c r="J1479" i="1"/>
  <c r="H1479" i="1"/>
  <c r="G1479" i="1"/>
  <c r="I1479" i="1" s="1"/>
  <c r="G1490" i="1"/>
  <c r="H1490" i="1"/>
  <c r="G1506" i="1"/>
  <c r="H1506" i="1"/>
  <c r="J1451" i="1"/>
  <c r="H1451" i="1"/>
  <c r="G1451" i="1"/>
  <c r="I1451" i="1" s="1"/>
  <c r="H1461" i="1"/>
  <c r="G1461" i="1"/>
  <c r="J1466" i="1"/>
  <c r="H1466" i="1"/>
  <c r="G1466" i="1"/>
  <c r="J1477" i="1"/>
  <c r="H1477" i="1"/>
  <c r="G1477" i="1"/>
  <c r="I1477" i="1" s="1"/>
  <c r="G1486" i="1"/>
  <c r="H1486" i="1"/>
  <c r="G1502" i="1"/>
  <c r="H1502" i="1"/>
  <c r="J1439" i="1"/>
  <c r="J1441" i="1"/>
  <c r="J1443" i="1"/>
  <c r="G1481" i="1"/>
  <c r="G1485" i="1"/>
  <c r="G1489" i="1"/>
  <c r="G1493" i="1"/>
  <c r="G1497" i="1"/>
  <c r="G1501" i="1"/>
  <c r="G1505" i="1"/>
  <c r="G1509" i="1"/>
  <c r="G1513"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D152" i="4"/>
  <c r="F153" i="4"/>
  <c r="G1445" i="1"/>
  <c r="F8" i="4"/>
  <c r="D106" i="4"/>
  <c r="D82" i="4"/>
  <c r="F134" i="4"/>
  <c r="D215" i="4"/>
  <c r="E263" i="4"/>
  <c r="D259" i="1" s="1"/>
  <c r="D299" i="4"/>
  <c r="D351" i="4"/>
  <c r="D472" i="4"/>
  <c r="E529" i="4"/>
  <c r="D567" i="4"/>
  <c r="F594" i="4"/>
  <c r="D593" i="4"/>
  <c r="D163" i="4"/>
  <c r="D224" i="4"/>
  <c r="D252" i="4"/>
  <c r="D263" i="4"/>
  <c r="E593" i="4"/>
  <c r="D587" i="1" s="1"/>
  <c r="D625" i="4"/>
  <c r="D528" i="4" s="1"/>
  <c r="F5" i="6"/>
  <c r="D43" i="8"/>
  <c r="F188" i="4"/>
  <c r="D643" i="4"/>
  <c r="D644" i="4"/>
  <c r="G307" i="9"/>
  <c r="E307" i="9" s="1"/>
  <c r="B307" i="9" s="1"/>
  <c r="F177" i="5"/>
  <c r="D311" i="4"/>
  <c r="D363" i="4"/>
  <c r="E643" i="4"/>
  <c r="D637" i="1" s="1"/>
  <c r="F417" i="4"/>
  <c r="D459" i="4"/>
  <c r="D484" i="4"/>
  <c r="E87" i="5"/>
  <c r="D1065" i="1" s="1"/>
  <c r="D118" i="5"/>
  <c r="E176" i="5"/>
  <c r="D245" i="5"/>
  <c r="D237" i="5" s="1"/>
  <c r="D7" i="5"/>
  <c r="D69" i="5"/>
  <c r="F180" i="5"/>
  <c r="F190" i="5"/>
  <c r="D206" i="5"/>
  <c r="D176" i="5" s="1"/>
  <c r="D35" i="6"/>
  <c r="D141" i="6" s="1"/>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280" i="9"/>
  <c r="E280" i="9" s="1"/>
  <c r="B280" i="9" s="1"/>
  <c r="G192" i="9"/>
  <c r="E192"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85" i="9"/>
  <c r="E185" i="9" s="1"/>
  <c r="B185" i="9" s="1"/>
  <c r="G166" i="9"/>
  <c r="E166" i="9" s="1"/>
  <c r="B166" i="9" s="1"/>
  <c r="H165" i="9"/>
  <c r="I10" i="9"/>
  <c r="E289" i="9"/>
  <c r="B289" i="9" s="1"/>
  <c r="F10" i="6"/>
  <c r="F94" i="6"/>
  <c r="D42" i="8"/>
  <c r="B221" i="9"/>
  <c r="B222" i="9"/>
  <c r="B230" i="9"/>
  <c r="E297" i="9"/>
  <c r="B297" i="9" s="1"/>
  <c r="F223" i="9"/>
  <c r="B223" i="9" s="1"/>
  <c r="B226" i="9"/>
  <c r="B234" i="9"/>
  <c r="F239" i="9"/>
  <c r="B239" i="9" s="1"/>
  <c r="C1436" i="1" l="1"/>
  <c r="H29" i="3"/>
  <c r="G1438" i="1"/>
  <c r="I1440" i="1"/>
  <c r="D1436" i="1"/>
  <c r="I29" i="3"/>
  <c r="G315" i="9"/>
  <c r="E315" i="9" s="1"/>
  <c r="G1437" i="1"/>
  <c r="G1576" i="1"/>
  <c r="H1576" i="1"/>
  <c r="G1483" i="1"/>
  <c r="H1483" i="1"/>
  <c r="E237" i="5"/>
  <c r="F237" i="5" s="1"/>
  <c r="D1215" i="1"/>
  <c r="F238" i="5"/>
  <c r="H990" i="1"/>
  <c r="D1435" i="1"/>
  <c r="I28" i="3"/>
  <c r="D1408" i="1"/>
  <c r="I27" i="3"/>
  <c r="B192" i="9"/>
  <c r="F213" i="9"/>
  <c r="B213" i="9" s="1"/>
  <c r="E350" i="4"/>
  <c r="G155" i="1"/>
  <c r="H155" i="1"/>
  <c r="G130" i="1"/>
  <c r="H130" i="1"/>
  <c r="H121" i="1"/>
  <c r="G121" i="1"/>
  <c r="I16" i="3"/>
  <c r="E412" i="4"/>
  <c r="E639" i="4" s="1"/>
  <c r="I20" i="3"/>
  <c r="D985" i="1"/>
  <c r="H1148" i="1"/>
  <c r="G1148" i="1"/>
  <c r="H1154" i="1"/>
  <c r="G1154" i="1"/>
  <c r="G412" i="1"/>
  <c r="H412" i="1"/>
  <c r="H64" i="1"/>
  <c r="G64" i="1"/>
  <c r="G46" i="1"/>
  <c r="H46" i="1"/>
  <c r="F141" i="6"/>
  <c r="C1435" i="1"/>
  <c r="H28" i="3"/>
  <c r="F176" i="5"/>
  <c r="D175" i="5"/>
  <c r="H22" i="3"/>
  <c r="C1153" i="1"/>
  <c r="F528" i="4"/>
  <c r="C522" i="1"/>
  <c r="K1450" i="9"/>
  <c r="G313" i="9"/>
  <c r="E313" i="9" s="1"/>
  <c r="B313" i="9" s="1"/>
  <c r="C1517" i="1"/>
  <c r="I34" i="3"/>
  <c r="E165" i="9"/>
  <c r="B165" i="9" s="1"/>
  <c r="I22" i="3"/>
  <c r="D1153" i="1"/>
  <c r="F484" i="4"/>
  <c r="C478" i="1"/>
  <c r="H19" i="9"/>
  <c r="E19" i="9" s="1"/>
  <c r="B19" i="9" s="1"/>
  <c r="F644" i="4"/>
  <c r="C638" i="1"/>
  <c r="F224" i="4"/>
  <c r="C220" i="1"/>
  <c r="F567" i="4"/>
  <c r="C561" i="1"/>
  <c r="F299" i="4"/>
  <c r="D298" i="4"/>
  <c r="C294" i="1"/>
  <c r="H21" i="9"/>
  <c r="G21" i="9"/>
  <c r="F152" i="4"/>
  <c r="D151" i="4"/>
  <c r="C148" i="1"/>
  <c r="I1466" i="1"/>
  <c r="I1472" i="1"/>
  <c r="I1474" i="1"/>
  <c r="F129" i="6"/>
  <c r="C1423" i="1"/>
  <c r="G312" i="9"/>
  <c r="E312" i="9" s="1"/>
  <c r="F118" i="5"/>
  <c r="C1096" i="1"/>
  <c r="F459" i="4"/>
  <c r="C453" i="1"/>
  <c r="F363" i="4"/>
  <c r="C358" i="1"/>
  <c r="F643" i="4"/>
  <c r="C637" i="1"/>
  <c r="F163" i="4"/>
  <c r="C159" i="1"/>
  <c r="E528" i="4"/>
  <c r="D523" i="1"/>
  <c r="F82" i="4"/>
  <c r="C78" i="1"/>
  <c r="F35" i="6"/>
  <c r="H25" i="3"/>
  <c r="C1329" i="1"/>
  <c r="F69" i="5"/>
  <c r="D68" i="5"/>
  <c r="C1047" i="1"/>
  <c r="F245" i="5"/>
  <c r="C1222" i="1"/>
  <c r="H1065" i="1"/>
  <c r="G1065" i="1"/>
  <c r="D420" i="4"/>
  <c r="F311" i="4"/>
  <c r="C306" i="1"/>
  <c r="E68" i="5"/>
  <c r="G317" i="9"/>
  <c r="E317" i="9" s="1"/>
  <c r="F263" i="4"/>
  <c r="C259" i="1"/>
  <c r="F593" i="4"/>
  <c r="C587" i="1"/>
  <c r="F472" i="4"/>
  <c r="C466" i="1"/>
  <c r="F215" i="4"/>
  <c r="C211" i="1"/>
  <c r="D6" i="4"/>
  <c r="I1468" i="1"/>
  <c r="I1457" i="1"/>
  <c r="I1459" i="1"/>
  <c r="G310" i="9"/>
  <c r="E310" i="9" s="1"/>
  <c r="B310" i="9" s="1"/>
  <c r="F206" i="5"/>
  <c r="C1183" i="1"/>
  <c r="F7" i="5"/>
  <c r="D6" i="5"/>
  <c r="H20" i="3"/>
  <c r="C985" i="1"/>
  <c r="H23" i="3"/>
  <c r="C1214" i="1"/>
  <c r="I35" i="3"/>
  <c r="C1518" i="1"/>
  <c r="F625" i="4"/>
  <c r="C619" i="1"/>
  <c r="F252" i="4"/>
  <c r="C248" i="1"/>
  <c r="F351" i="4"/>
  <c r="D350" i="4"/>
  <c r="C346" i="1"/>
  <c r="F106" i="4"/>
  <c r="C102" i="1"/>
  <c r="E151" i="4"/>
  <c r="B315" i="9" l="1"/>
  <c r="E314" i="9"/>
  <c r="I10" i="3" s="1"/>
  <c r="H1436" i="1"/>
  <c r="G1436" i="1"/>
  <c r="E175" i="5"/>
  <c r="D1152" i="1" s="1"/>
  <c r="H1215" i="1"/>
  <c r="G1215" i="1"/>
  <c r="I23" i="3"/>
  <c r="D1214" i="1"/>
  <c r="H1214" i="1" s="1"/>
  <c r="H1408" i="1"/>
  <c r="G1408" i="1"/>
  <c r="D345" i="1"/>
  <c r="E408" i="4"/>
  <c r="D403" i="1" s="1"/>
  <c r="E407" i="4"/>
  <c r="D402" i="1" s="1"/>
  <c r="D407" i="1"/>
  <c r="H148" i="1"/>
  <c r="G148" i="1"/>
  <c r="G561" i="1"/>
  <c r="H561" i="1"/>
  <c r="G638" i="1"/>
  <c r="H638" i="1"/>
  <c r="G587" i="1"/>
  <c r="H587" i="1"/>
  <c r="H1329" i="1"/>
  <c r="G1329" i="1"/>
  <c r="H9" i="3"/>
  <c r="G248" i="1"/>
  <c r="H248" i="1"/>
  <c r="G1518" i="1"/>
  <c r="H1518" i="1"/>
  <c r="I21" i="3"/>
  <c r="D1046" i="1"/>
  <c r="E6" i="5"/>
  <c r="G284" i="9" s="1"/>
  <c r="E284" i="9" s="1"/>
  <c r="B284" i="9" s="1"/>
  <c r="H1047" i="1"/>
  <c r="G1047" i="1"/>
  <c r="G523" i="1"/>
  <c r="H523" i="1"/>
  <c r="G637" i="1"/>
  <c r="H637" i="1"/>
  <c r="G453" i="1"/>
  <c r="H453" i="1"/>
  <c r="E311" i="9"/>
  <c r="B312" i="9"/>
  <c r="D289" i="4"/>
  <c r="D290" i="4" s="1"/>
  <c r="F151" i="4"/>
  <c r="H17" i="3"/>
  <c r="C147" i="1"/>
  <c r="G294" i="1"/>
  <c r="H294" i="1"/>
  <c r="H1153" i="1"/>
  <c r="G1153" i="1"/>
  <c r="E316" i="9"/>
  <c r="B317" i="9"/>
  <c r="H346" i="1"/>
  <c r="G346" i="1"/>
  <c r="H985" i="1"/>
  <c r="G985" i="1"/>
  <c r="H1183" i="1"/>
  <c r="G1183" i="1"/>
  <c r="D633" i="1"/>
  <c r="H466" i="1"/>
  <c r="G466" i="1"/>
  <c r="G259" i="1"/>
  <c r="H259" i="1"/>
  <c r="G306" i="1"/>
  <c r="H306" i="1"/>
  <c r="F68" i="5"/>
  <c r="H21" i="3"/>
  <c r="C1046" i="1"/>
  <c r="E636" i="4"/>
  <c r="D630" i="1" s="1"/>
  <c r="D522" i="1"/>
  <c r="H522" i="1" s="1"/>
  <c r="E635" i="4"/>
  <c r="D629" i="1" s="1"/>
  <c r="G1423" i="1"/>
  <c r="H1423" i="1"/>
  <c r="D407" i="4"/>
  <c r="F298" i="4"/>
  <c r="C293" i="1"/>
  <c r="G220" i="1"/>
  <c r="H220" i="1"/>
  <c r="H1517" i="1"/>
  <c r="G1517" i="1"/>
  <c r="H11" i="3"/>
  <c r="G1435" i="1"/>
  <c r="H1435" i="1"/>
  <c r="G102" i="1"/>
  <c r="H102" i="1"/>
  <c r="G278" i="9"/>
  <c r="C984" i="1"/>
  <c r="H211" i="1"/>
  <c r="G211" i="1"/>
  <c r="F420" i="4"/>
  <c r="D635" i="4"/>
  <c r="C414" i="1"/>
  <c r="E289" i="4"/>
  <c r="I17" i="3"/>
  <c r="D147" i="1"/>
  <c r="F350" i="4"/>
  <c r="D408" i="4"/>
  <c r="C345" i="1"/>
  <c r="H619" i="1"/>
  <c r="G619" i="1"/>
  <c r="D412" i="4"/>
  <c r="H16" i="3"/>
  <c r="F6" i="4"/>
  <c r="C2" i="1"/>
  <c r="H1222" i="1"/>
  <c r="G1222" i="1"/>
  <c r="G78" i="1"/>
  <c r="H78" i="1"/>
  <c r="H159" i="1"/>
  <c r="G159" i="1"/>
  <c r="G358" i="1"/>
  <c r="H358" i="1"/>
  <c r="H1096" i="1"/>
  <c r="G1096" i="1"/>
  <c r="E21" i="9"/>
  <c r="H478" i="1"/>
  <c r="G478" i="1"/>
  <c r="D636" i="4"/>
  <c r="C1152" i="1"/>
  <c r="F175" i="5" l="1"/>
  <c r="G1214" i="1"/>
  <c r="F6" i="5"/>
  <c r="C286" i="1"/>
  <c r="F408" i="4"/>
  <c r="C403" i="1"/>
  <c r="E413" i="4"/>
  <c r="E291" i="4"/>
  <c r="D287" i="1" s="1"/>
  <c r="D285" i="1"/>
  <c r="E290" i="4"/>
  <c r="G522" i="1"/>
  <c r="H147" i="1"/>
  <c r="G147" i="1"/>
  <c r="F407" i="4"/>
  <c r="C402" i="1"/>
  <c r="K3" i="9"/>
  <c r="I9" i="3"/>
  <c r="H1152" i="1"/>
  <c r="G1152" i="1"/>
  <c r="F635" i="4"/>
  <c r="C629" i="1"/>
  <c r="N3" i="9"/>
  <c r="I11" i="3"/>
  <c r="H278" i="9"/>
  <c r="E278" i="9" s="1"/>
  <c r="D984" i="1"/>
  <c r="H8" i="3" s="1"/>
  <c r="G2" i="1"/>
  <c r="H2" i="1"/>
  <c r="D639" i="4"/>
  <c r="F412" i="4"/>
  <c r="D414" i="4"/>
  <c r="C407" i="1"/>
  <c r="G414" i="1"/>
  <c r="H414" i="1"/>
  <c r="B21" i="9"/>
  <c r="F636" i="4"/>
  <c r="C630" i="1"/>
  <c r="G345" i="1"/>
  <c r="H345" i="1"/>
  <c r="G293" i="1"/>
  <c r="H293" i="1"/>
  <c r="H1046" i="1"/>
  <c r="G1046" i="1"/>
  <c r="D413" i="4"/>
  <c r="D291" i="4"/>
  <c r="F289" i="4"/>
  <c r="C285" i="1"/>
  <c r="M3" i="9" l="1"/>
  <c r="E277" i="9"/>
  <c r="I8" i="3" s="1"/>
  <c r="B278" i="9"/>
  <c r="F291" i="4"/>
  <c r="C287" i="1"/>
  <c r="D286" i="1"/>
  <c r="H286" i="1" s="1"/>
  <c r="G403" i="1"/>
  <c r="H403" i="1"/>
  <c r="G629" i="1"/>
  <c r="H629" i="1"/>
  <c r="D640" i="4"/>
  <c r="F413" i="4"/>
  <c r="D415" i="4"/>
  <c r="C408" i="1"/>
  <c r="D641" i="4"/>
  <c r="F639" i="4"/>
  <c r="C633" i="1"/>
  <c r="H984" i="1"/>
  <c r="G630" i="1"/>
  <c r="H630" i="1"/>
  <c r="G285" i="1"/>
  <c r="H285" i="1"/>
  <c r="G407" i="1"/>
  <c r="H407" i="1"/>
  <c r="G984" i="1"/>
  <c r="G402" i="1"/>
  <c r="H402" i="1"/>
  <c r="C409" i="1"/>
  <c r="E640" i="4"/>
  <c r="E415" i="4"/>
  <c r="D410" i="1" s="1"/>
  <c r="D408" i="1"/>
  <c r="E414" i="4"/>
  <c r="D409" i="1" s="1"/>
  <c r="F290" i="4"/>
  <c r="F414" i="4" l="1"/>
  <c r="G286" i="1"/>
  <c r="G408" i="1"/>
  <c r="H408" i="1"/>
  <c r="G633" i="1"/>
  <c r="H633" i="1"/>
  <c r="F415" i="4"/>
  <c r="C410" i="1"/>
  <c r="E642" i="4"/>
  <c r="D634" i="1"/>
  <c r="E641" i="4"/>
  <c r="G287" i="1"/>
  <c r="H287" i="1"/>
  <c r="H409" i="1"/>
  <c r="G409" i="1"/>
  <c r="F641" i="4"/>
  <c r="D645" i="4"/>
  <c r="C635" i="1"/>
  <c r="D642" i="4"/>
  <c r="F640" i="4"/>
  <c r="C634" i="1"/>
  <c r="H18" i="3" l="1"/>
  <c r="C639" i="1"/>
  <c r="E646" i="4"/>
  <c r="D636" i="1"/>
  <c r="G634" i="1"/>
  <c r="H634" i="1"/>
  <c r="G410" i="1"/>
  <c r="H410" i="1"/>
  <c r="D646" i="4"/>
  <c r="F642" i="4"/>
  <c r="C636" i="1"/>
  <c r="E645" i="4"/>
  <c r="D635" i="1"/>
  <c r="G276" i="9"/>
  <c r="E276" i="9" s="1"/>
  <c r="B276" i="9" s="1"/>
  <c r="H7" i="3" l="1"/>
  <c r="F646" i="4"/>
  <c r="H19" i="3"/>
  <c r="C640" i="1"/>
  <c r="I18" i="3"/>
  <c r="D639" i="1"/>
  <c r="G639" i="1" s="1"/>
  <c r="F645" i="4"/>
  <c r="G636" i="1"/>
  <c r="H636" i="1"/>
  <c r="I19" i="3"/>
  <c r="D640" i="1"/>
  <c r="H635" i="1"/>
  <c r="G635" i="1"/>
  <c r="H639" i="1" l="1"/>
  <c r="G640" i="1"/>
  <c r="H640" i="1"/>
  <c r="J3" i="9"/>
  <c r="G274" i="9" l="1"/>
  <c r="M272" i="9"/>
  <c r="H274" i="9"/>
  <c r="L272" i="9"/>
  <c r="G18" i="9"/>
  <c r="H18" i="9"/>
  <c r="I13" i="9"/>
  <c r="K7" i="9"/>
  <c r="J12" i="9"/>
  <c r="K8" i="9"/>
  <c r="J13" i="9"/>
  <c r="J10" i="9"/>
  <c r="I8" i="9"/>
  <c r="J8" i="9"/>
  <c r="G15" i="9"/>
  <c r="J9" i="9"/>
  <c r="H15" i="9"/>
  <c r="J6" i="9"/>
  <c r="I11" i="9"/>
  <c r="H17" i="9"/>
  <c r="K10" i="9"/>
  <c r="G16" i="9"/>
  <c r="L16" i="9"/>
  <c r="I7" i="9"/>
  <c r="K13" i="9"/>
  <c r="K6" i="9"/>
  <c r="I17" i="9"/>
  <c r="I9" i="9"/>
  <c r="H16" i="9"/>
  <c r="J5" i="9"/>
  <c r="J11" i="9"/>
  <c r="I5" i="9"/>
  <c r="K11" i="9"/>
  <c r="J17" i="9"/>
  <c r="I6" i="9"/>
  <c r="K12" i="9"/>
  <c r="G17" i="9"/>
  <c r="K9" i="9"/>
  <c r="L15" i="9"/>
  <c r="J7" i="9"/>
  <c r="I12" i="9"/>
  <c r="K5" i="9"/>
  <c r="M16" i="9"/>
  <c r="M15" i="9"/>
  <c r="E5" i="9" l="1"/>
  <c r="B5" i="9" s="1"/>
  <c r="E10" i="9"/>
  <c r="B10" i="9" s="1"/>
  <c r="F272" i="9"/>
  <c r="B272" i="9" s="1"/>
  <c r="E16" i="9"/>
  <c r="E7" i="9"/>
  <c r="B7" i="9" s="1"/>
  <c r="E9" i="9"/>
  <c r="B9" i="9" s="1"/>
  <c r="F15" i="9"/>
  <c r="E6" i="9"/>
  <c r="B6" i="9" s="1"/>
  <c r="F16" i="9"/>
  <c r="E11" i="9"/>
  <c r="B11" i="9" s="1"/>
  <c r="E15" i="9"/>
  <c r="E13" i="9"/>
  <c r="B13" i="9" s="1"/>
  <c r="E12" i="9"/>
  <c r="B12" i="9" s="1"/>
  <c r="E17" i="9"/>
  <c r="B17" i="9" s="1"/>
  <c r="E8" i="9"/>
  <c r="B8" i="9" s="1"/>
  <c r="E18" i="9"/>
  <c r="B18" i="9" s="1"/>
  <c r="E274" i="9"/>
  <c r="F20" i="9" l="1"/>
  <c r="B16" i="9"/>
  <c r="F14" i="9"/>
  <c r="E14" i="9"/>
  <c r="B15" i="9"/>
  <c r="B274" i="9"/>
  <c r="E20" i="9"/>
  <c r="I7" i="3" s="1"/>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<sst xmlns="http://schemas.openxmlformats.org/spreadsheetml/2006/main" count="4369" uniqueCount="3421">
  <si>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</si>
  <si>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</si>
  <si>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</si>
  <si>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</si>
  <si>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</si>
  <si>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</si>
  <si>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</si>
  <si>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</si>
  <si>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</si>
  <si>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</si>
  <si>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</si>
  <si>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</si>
  <si>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</si>
  <si>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</si>
  <si>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</si>
  <si>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</si>
  <si>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</si>
  <si>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</si>
  <si>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</si>
  <si>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</si>
  <si>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</si>
  <si>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</si>
  <si>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</si>
  <si>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</si>
  <si>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</si>
  <si>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</si>
  <si>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</si>
  <si>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</si>
  <si>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</si>
  <si>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</si>
  <si>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</si>
  <si>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BARTULA KAŠIĆA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</si>
  <si>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</si>
  <si>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</si>
  <si>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</si>
  <si>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</si>
  <si>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</si>
  <si>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</si>
  <si>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</si>
  <si>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</si>
  <si>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</si>
  <si>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</si>
  <si>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</si>
  <si>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</si>
  <si>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</si>
  <si>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</si>
  <si>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</si>
  <si>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</si>
  <si>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</si>
  <si>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17193 - SREDNJA ŠKOLA BARTULA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</si>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</sst>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481998.04</v>
      </c>
      <c r="D2" s="6">
        <f>'PR-RAS'!E6</f>
        <v>699332.37000000011</v>
      </c>
      <c r="E2" s="6">
        <v>0</v>
      </c>
      <c r="F2" s="6">
        <v>0</v>
      </c>
      <c r="G2" s="7">
        <f t="shared" ref="G2:G264" si="0">(B2/1000)*(C2*1+D2*2)</f>
        <v>1880.6627800000003</v>
      </c>
      <c r="H2" s="7">
        <f t="shared" ref="H2:H264" si="1">ABS(C2-ROUND(C2,0))+ABS(D2-ROUND(D2,0))</f>
        <v>0.41000000009080395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417939.42</v>
      </c>
      <c r="D46" s="1">
        <f>'PR-RAS'!E50</f>
        <v>486070.28</v>
      </c>
      <c r="E46" s="1">
        <v>0</v>
      </c>
      <c r="F46" s="1">
        <v>0</v>
      </c>
      <c r="G46" s="2">
        <f t="shared" si="0"/>
        <v>62553.599099999999</v>
      </c>
      <c r="H46" s="2">
        <f t="shared" si="1"/>
        <v>0.70000000001164153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417939.42</v>
      </c>
      <c r="D64" s="1">
        <f>'PR-RAS'!E68</f>
        <v>486070.28</v>
      </c>
      <c r="E64" s="1">
        <v>0</v>
      </c>
      <c r="F64" s="1">
        <v>0</v>
      </c>
      <c r="G64" s="2">
        <f t="shared" si="0"/>
        <v>87575.038740000004</v>
      </c>
      <c r="H64" s="2">
        <f t="shared" si="1"/>
        <v>0.70000000001164153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417574.43</v>
      </c>
      <c r="D65" s="1">
        <f>'PR-RAS'!E69</f>
        <v>485699.28</v>
      </c>
      <c r="E65" s="1">
        <v>0</v>
      </c>
      <c r="F65" s="1">
        <v>0</v>
      </c>
      <c r="G65" s="2">
        <f t="shared" si="0"/>
        <v>88894.271359999999</v>
      </c>
      <c r="H65" s="2">
        <f t="shared" si="1"/>
        <v>0.71000000002095476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364.99</v>
      </c>
      <c r="D66" s="1">
        <f>'PR-RAS'!E70</f>
        <v>371</v>
      </c>
      <c r="E66" s="1">
        <v>0</v>
      </c>
      <c r="F66" s="1">
        <v>0</v>
      </c>
      <c r="G66" s="2">
        <f t="shared" si="0"/>
        <v>71.954350000000005</v>
      </c>
      <c r="H66" s="2">
        <f t="shared" si="1"/>
        <v>9.9999999999909051E-3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1632.49</v>
      </c>
      <c r="D102" s="1">
        <f>'PR-RAS'!E106</f>
        <v>2652.88</v>
      </c>
      <c r="E102" s="1">
        <v>0</v>
      </c>
      <c r="F102" s="1">
        <v>0</v>
      </c>
      <c r="G102" s="2">
        <f t="shared" si="0"/>
        <v>700.76325000000008</v>
      </c>
      <c r="H102" s="2">
        <f t="shared" si="1"/>
        <v>0.60999999999989996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1632.49</v>
      </c>
      <c r="D108" s="1">
        <f>'PR-RAS'!E112</f>
        <v>2652.88</v>
      </c>
      <c r="E108" s="1">
        <v>0</v>
      </c>
      <c r="F108" s="1">
        <v>0</v>
      </c>
      <c r="G108" s="2">
        <f t="shared" si="0"/>
        <v>742.39274999999998</v>
      </c>
      <c r="H108" s="2">
        <f t="shared" si="1"/>
        <v>0.60999999999989996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1632.49</v>
      </c>
      <c r="D113" s="1">
        <f>'PR-RAS'!E117</f>
        <v>2652.88</v>
      </c>
      <c r="E113" s="1">
        <v>0</v>
      </c>
      <c r="F113" s="1">
        <v>0</v>
      </c>
      <c r="G113" s="2">
        <f t="shared" si="0"/>
        <v>777.08400000000006</v>
      </c>
      <c r="H113" s="2">
        <f t="shared" si="1"/>
        <v>0.60999999999989996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5640.1799999999994</v>
      </c>
      <c r="D120" s="1">
        <f>'PR-RAS'!E124</f>
        <v>9432</v>
      </c>
      <c r="E120" s="1">
        <v>0</v>
      </c>
      <c r="F120" s="1">
        <v>0</v>
      </c>
      <c r="G120" s="2">
        <f t="shared" si="0"/>
        <v>2915.9974199999997</v>
      </c>
      <c r="H120" s="2">
        <f t="shared" si="1"/>
        <v>0.17999999999938154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610.53</v>
      </c>
      <c r="D121" s="1">
        <f>'PR-RAS'!E125</f>
        <v>1899</v>
      </c>
      <c r="E121" s="1">
        <v>0</v>
      </c>
      <c r="F121" s="1">
        <v>0</v>
      </c>
      <c r="G121" s="2">
        <f t="shared" si="0"/>
        <v>529.02359999999999</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278.72000000000003</v>
      </c>
      <c r="D122" s="1">
        <f>'PR-RAS'!E126</f>
        <v>1499</v>
      </c>
      <c r="E122" s="1">
        <v>0</v>
      </c>
      <c r="F122" s="1">
        <v>0</v>
      </c>
      <c r="G122" s="2">
        <f t="shared" si="0"/>
        <v>396.48312000000004</v>
      </c>
      <c r="H122" s="2">
        <f t="shared" si="1"/>
        <v>0.27999999999997272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331.81</v>
      </c>
      <c r="D123" s="1">
        <f>'PR-RAS'!E127</f>
        <v>400</v>
      </c>
      <c r="E123" s="1">
        <v>0</v>
      </c>
      <c r="F123" s="1">
        <v>0</v>
      </c>
      <c r="G123" s="2">
        <f t="shared" si="0"/>
        <v>138.08081999999999</v>
      </c>
      <c r="H123" s="2">
        <f t="shared" si="1"/>
        <v>0.18999999999999773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5029.6499999999996</v>
      </c>
      <c r="D124" s="1">
        <f>'PR-RAS'!E128</f>
        <v>7533</v>
      </c>
      <c r="E124" s="1">
        <v>0</v>
      </c>
      <c r="F124" s="1">
        <v>0</v>
      </c>
      <c r="G124" s="2">
        <f t="shared" si="0"/>
        <v>2471.7649500000002</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5029.6499999999996</v>
      </c>
      <c r="D125" s="1">
        <f>'PR-RAS'!E129</f>
        <v>7533</v>
      </c>
      <c r="E125" s="1">
        <v>0</v>
      </c>
      <c r="F125" s="1">
        <v>0</v>
      </c>
      <c r="G125" s="2">
        <f t="shared" si="0"/>
        <v>2491.8606</v>
      </c>
      <c r="H125" s="2">
        <f t="shared" si="1"/>
        <v>0.3500000000003638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56785.95</v>
      </c>
      <c r="D129" s="1">
        <f>'PR-RAS'!E133</f>
        <v>201177.21000000002</v>
      </c>
      <c r="E129" s="1">
        <v>0</v>
      </c>
      <c r="F129" s="1">
        <v>0</v>
      </c>
      <c r="G129" s="2">
        <f t="shared" si="0"/>
        <v>58769.96736000001</v>
      </c>
      <c r="H129" s="2">
        <f t="shared" si="1"/>
        <v>0.26000000002386514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56785.95</v>
      </c>
      <c r="D130" s="1">
        <f>'PR-RAS'!E134</f>
        <v>201177.21000000002</v>
      </c>
      <c r="E130" s="1">
        <v>0</v>
      </c>
      <c r="F130" s="1">
        <v>0</v>
      </c>
      <c r="G130" s="2">
        <f t="shared" si="0"/>
        <v>59229.107730000011</v>
      </c>
      <c r="H130" s="2">
        <f t="shared" si="1"/>
        <v>0.26000000002386514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55428.86</v>
      </c>
      <c r="D131" s="1">
        <f>'PR-RAS'!E135</f>
        <v>60538.29</v>
      </c>
      <c r="E131" s="1">
        <v>0</v>
      </c>
      <c r="F131" s="1">
        <v>0</v>
      </c>
      <c r="G131" s="2">
        <f t="shared" si="0"/>
        <v>22945.707200000001</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1357.09</v>
      </c>
      <c r="D132" s="1">
        <f>'PR-RAS'!E136</f>
        <v>140638.92000000001</v>
      </c>
      <c r="E132" s="1">
        <v>0</v>
      </c>
      <c r="F132" s="1">
        <v>0</v>
      </c>
      <c r="G132" s="2">
        <f t="shared" si="0"/>
        <v>37025.175830000007</v>
      </c>
      <c r="H132" s="2">
        <f t="shared" si="1"/>
        <v>0.16999999998711246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476823.80000000005</v>
      </c>
      <c r="D147" s="1">
        <f>'PR-RAS'!E151</f>
        <v>543815.37000000011</v>
      </c>
      <c r="E147" s="1">
        <v>0</v>
      </c>
      <c r="F147" s="1">
        <v>0</v>
      </c>
      <c r="G147" s="2">
        <f t="shared" si="0"/>
        <v>228410.36284000002</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406110.72000000003</v>
      </c>
      <c r="D148" s="1">
        <f>'PR-RAS'!E152</f>
        <v>460382.85000000003</v>
      </c>
      <c r="E148" s="1">
        <v>0</v>
      </c>
      <c r="F148" s="1">
        <v>0</v>
      </c>
      <c r="G148" s="2">
        <f t="shared" si="0"/>
        <v>195050.83374</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331074.87</v>
      </c>
      <c r="D149" s="1">
        <f>'PR-RAS'!E153</f>
        <v>378100.31</v>
      </c>
      <c r="E149" s="1">
        <v>0</v>
      </c>
      <c r="F149" s="1">
        <v>0</v>
      </c>
      <c r="G149" s="2">
        <f t="shared" si="0"/>
        <v>160916.77252</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331074.87</v>
      </c>
      <c r="D150" s="1">
        <f>'PR-RAS'!E154</f>
        <v>378100.31</v>
      </c>
      <c r="E150" s="1">
        <v>0</v>
      </c>
      <c r="F150" s="1">
        <v>0</v>
      </c>
      <c r="G150" s="2">
        <f t="shared" si="0"/>
        <v>162004.04801</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20379.89</v>
      </c>
      <c r="D154" s="1">
        <f>'PR-RAS'!E158</f>
        <v>19866.400000000001</v>
      </c>
      <c r="E154" s="1">
        <v>0</v>
      </c>
      <c r="F154" s="1">
        <v>0</v>
      </c>
      <c r="G154" s="2">
        <f t="shared" si="0"/>
        <v>9197.2415700000001</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54655.96</v>
      </c>
      <c r="D155" s="1">
        <f>'PR-RAS'!E159</f>
        <v>62416.14</v>
      </c>
      <c r="E155" s="1">
        <v>0</v>
      </c>
      <c r="F155" s="1">
        <v>0</v>
      </c>
      <c r="G155" s="2">
        <f t="shared" si="0"/>
        <v>27641.188959999999</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54586.54</v>
      </c>
      <c r="D157" s="1">
        <f>'PR-RAS'!E161</f>
        <v>62344.74</v>
      </c>
      <c r="E157" s="1">
        <v>0</v>
      </c>
      <c r="F157" s="1">
        <v>0</v>
      </c>
      <c r="G157" s="2">
        <f t="shared" si="0"/>
        <v>27967.059119999998</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69.42</v>
      </c>
      <c r="D158" s="1">
        <f>'PR-RAS'!E162</f>
        <v>71.400000000000006</v>
      </c>
      <c r="E158" s="1">
        <v>0</v>
      </c>
      <c r="F158" s="1">
        <v>0</v>
      </c>
      <c r="G158" s="2">
        <f t="shared" si="0"/>
        <v>33.318540000000006</v>
      </c>
      <c r="H158" s="2">
        <f t="shared" si="1"/>
        <v>0.82000000000000739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68993.440000000002</v>
      </c>
      <c r="D159" s="1">
        <f>'PR-RAS'!E163</f>
        <v>81357.460000000006</v>
      </c>
      <c r="E159" s="1">
        <v>0</v>
      </c>
      <c r="F159" s="1">
        <v>0</v>
      </c>
      <c r="G159" s="2">
        <f t="shared" si="0"/>
        <v>36609.920880000005</v>
      </c>
      <c r="H159" s="2">
        <f t="shared" si="1"/>
        <v>0.90000000000873115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19058.72</v>
      </c>
      <c r="D160" s="1">
        <f>'PR-RAS'!E164</f>
        <v>20945.84</v>
      </c>
      <c r="E160" s="1">
        <v>0</v>
      </c>
      <c r="F160" s="1">
        <v>0</v>
      </c>
      <c r="G160" s="2">
        <f t="shared" si="0"/>
        <v>9691.1136000000006</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2957.2</v>
      </c>
      <c r="D161" s="1">
        <f>'PR-RAS'!E165</f>
        <v>2655.13</v>
      </c>
      <c r="E161" s="1">
        <v>0</v>
      </c>
      <c r="F161" s="1">
        <v>0</v>
      </c>
      <c r="G161" s="2">
        <f t="shared" si="0"/>
        <v>1322.7936</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13660.61</v>
      </c>
      <c r="D162" s="1">
        <f>'PR-RAS'!E166</f>
        <v>15469.91</v>
      </c>
      <c r="E162" s="1">
        <v>0</v>
      </c>
      <c r="F162" s="1">
        <v>0</v>
      </c>
      <c r="G162" s="2">
        <f t="shared" si="0"/>
        <v>7180.6692300000004</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451.26</v>
      </c>
      <c r="D163" s="1">
        <f>'PR-RAS'!E167</f>
        <v>560</v>
      </c>
      <c r="E163" s="1">
        <v>0</v>
      </c>
      <c r="F163" s="1">
        <v>0</v>
      </c>
      <c r="G163" s="2">
        <f t="shared" si="0"/>
        <v>254.54411999999999</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1989.65</v>
      </c>
      <c r="D164" s="1">
        <f>'PR-RAS'!E168</f>
        <v>2260.8000000000002</v>
      </c>
      <c r="E164" s="1">
        <v>0</v>
      </c>
      <c r="F164" s="1">
        <v>0</v>
      </c>
      <c r="G164" s="2">
        <f t="shared" si="0"/>
        <v>1061.33375</v>
      </c>
      <c r="H164" s="2">
        <f t="shared" si="1"/>
        <v>0.54999999999972715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16172.070000000002</v>
      </c>
      <c r="D165" s="1">
        <f>'PR-RAS'!E169</f>
        <v>18969.77</v>
      </c>
      <c r="E165" s="1">
        <v>0</v>
      </c>
      <c r="F165" s="1">
        <v>0</v>
      </c>
      <c r="G165" s="2">
        <f t="shared" si="0"/>
        <v>8874.3040400000009</v>
      </c>
      <c r="H165" s="2">
        <f t="shared" si="1"/>
        <v>0.30000000000109139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3361.43</v>
      </c>
      <c r="D166" s="1">
        <f>'PR-RAS'!E170</f>
        <v>4396.88</v>
      </c>
      <c r="E166" s="1">
        <v>0</v>
      </c>
      <c r="F166" s="1">
        <v>0</v>
      </c>
      <c r="G166" s="2">
        <f t="shared" si="0"/>
        <v>2005.6063500000002</v>
      </c>
      <c r="H166" s="2">
        <f t="shared" si="1"/>
        <v>0.54999999999972715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1987.86</v>
      </c>
      <c r="D167" s="1">
        <f>'PR-RAS'!E171</f>
        <v>2597.02</v>
      </c>
      <c r="E167" s="1">
        <v>0</v>
      </c>
      <c r="F167" s="1">
        <v>0</v>
      </c>
      <c r="G167" s="2">
        <f t="shared" si="0"/>
        <v>1192.1954000000001</v>
      </c>
      <c r="H167" s="2">
        <f t="shared" si="1"/>
        <v>0.16000000000008185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10053.57</v>
      </c>
      <c r="D168" s="1">
        <f>'PR-RAS'!E172</f>
        <v>11895.88</v>
      </c>
      <c r="E168" s="1">
        <v>0</v>
      </c>
      <c r="F168" s="1">
        <v>0</v>
      </c>
      <c r="G168" s="2">
        <f t="shared" si="0"/>
        <v>5652.1701100000009</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279.12</v>
      </c>
      <c r="D169" s="1">
        <f>'PR-RAS'!E173</f>
        <v>45.49</v>
      </c>
      <c r="E169" s="1">
        <v>0</v>
      </c>
      <c r="F169" s="1">
        <v>0</v>
      </c>
      <c r="G169" s="2">
        <f t="shared" si="0"/>
        <v>62.176800000000007</v>
      </c>
      <c r="H169" s="2">
        <f t="shared" si="1"/>
        <v>0.61000000000000654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248.84</v>
      </c>
      <c r="D170" s="1">
        <f>'PR-RAS'!E174</f>
        <v>34.5</v>
      </c>
      <c r="E170" s="1">
        <v>0</v>
      </c>
      <c r="F170" s="1">
        <v>0</v>
      </c>
      <c r="G170" s="2">
        <f t="shared" si="0"/>
        <v>53.714960000000012</v>
      </c>
      <c r="H170" s="2">
        <f t="shared" si="1"/>
        <v>0.65999999999999659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241.25</v>
      </c>
      <c r="D172" s="1">
        <f>'PR-RAS'!E176</f>
        <v>0</v>
      </c>
      <c r="E172" s="1">
        <v>0</v>
      </c>
      <c r="F172" s="1">
        <v>0</v>
      </c>
      <c r="G172" s="2">
        <f t="shared" si="0"/>
        <v>41.253750000000004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25264.760000000002</v>
      </c>
      <c r="D173" s="1">
        <f>'PR-RAS'!E177</f>
        <v>31256.9</v>
      </c>
      <c r="E173" s="1">
        <v>0</v>
      </c>
      <c r="F173" s="1">
        <v>0</v>
      </c>
      <c r="G173" s="2">
        <f t="shared" si="0"/>
        <v>15097.912319999998</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1138.74</v>
      </c>
      <c r="D174" s="1">
        <f>'PR-RAS'!E178</f>
        <v>1179.58</v>
      </c>
      <c r="E174" s="1">
        <v>0</v>
      </c>
      <c r="F174" s="1">
        <v>0</v>
      </c>
      <c r="G174" s="2">
        <f t="shared" si="0"/>
        <v>605.13669999999991</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4625.33</v>
      </c>
      <c r="D175" s="1">
        <f>'PR-RAS'!E179</f>
        <v>3966.75</v>
      </c>
      <c r="E175" s="1">
        <v>0</v>
      </c>
      <c r="F175" s="1">
        <v>0</v>
      </c>
      <c r="G175" s="2">
        <f t="shared" si="0"/>
        <v>2185.2364199999997</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1175.3900000000001</v>
      </c>
      <c r="D176" s="1">
        <f>'PR-RAS'!E180</f>
        <v>248.85</v>
      </c>
      <c r="E176" s="1">
        <v>0</v>
      </c>
      <c r="F176" s="1">
        <v>0</v>
      </c>
      <c r="G176" s="2">
        <f t="shared" si="0"/>
        <v>292.79075</v>
      </c>
      <c r="H176" s="2">
        <f t="shared" si="1"/>
        <v>0.54000000000010573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2082.8200000000002</v>
      </c>
      <c r="D177" s="1">
        <f>'PR-RAS'!E181</f>
        <v>2047.71</v>
      </c>
      <c r="E177" s="1">
        <v>0</v>
      </c>
      <c r="F177" s="1">
        <v>0</v>
      </c>
      <c r="G177" s="2">
        <f t="shared" si="0"/>
        <v>1087.37024</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3590.15</v>
      </c>
      <c r="D178" s="1">
        <f>'PR-RAS'!E182</f>
        <v>3900.96</v>
      </c>
      <c r="E178" s="1">
        <v>0</v>
      </c>
      <c r="F178" s="1">
        <v>0</v>
      </c>
      <c r="G178" s="2">
        <f t="shared" si="0"/>
        <v>2016.3963899999999</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1497.11</v>
      </c>
      <c r="D179" s="1">
        <f>'PR-RAS'!E183</f>
        <v>89.86</v>
      </c>
      <c r="E179" s="1">
        <v>0</v>
      </c>
      <c r="F179" s="1">
        <v>0</v>
      </c>
      <c r="G179" s="2">
        <f t="shared" si="0"/>
        <v>298.47573999999997</v>
      </c>
      <c r="H179" s="2">
        <f t="shared" si="1"/>
        <v>0.24999999999990052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8131.66</v>
      </c>
      <c r="D180" s="1">
        <f>'PR-RAS'!E184</f>
        <v>14267.01</v>
      </c>
      <c r="E180" s="1">
        <v>0</v>
      </c>
      <c r="F180" s="1">
        <v>0</v>
      </c>
      <c r="G180" s="2">
        <f t="shared" si="0"/>
        <v>6563.15672</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2100.31</v>
      </c>
      <c r="D181" s="1">
        <f>'PR-RAS'!E185</f>
        <v>3723.63</v>
      </c>
      <c r="E181" s="1">
        <v>0</v>
      </c>
      <c r="F181" s="1">
        <v>0</v>
      </c>
      <c r="G181" s="2">
        <f t="shared" si="0"/>
        <v>1718.5626</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923.25</v>
      </c>
      <c r="D182" s="1">
        <f>'PR-RAS'!E186</f>
        <v>1832.55</v>
      </c>
      <c r="E182" s="1">
        <v>0</v>
      </c>
      <c r="F182" s="1">
        <v>0</v>
      </c>
      <c r="G182" s="2">
        <f t="shared" si="0"/>
        <v>830.49135000000001</v>
      </c>
      <c r="H182" s="2">
        <f t="shared" si="1"/>
        <v>0.70000000000004547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31.85</v>
      </c>
      <c r="D183" s="1">
        <f>'PR-RAS'!E187</f>
        <v>48</v>
      </c>
      <c r="E183" s="1">
        <v>0</v>
      </c>
      <c r="F183" s="1">
        <v>0</v>
      </c>
      <c r="G183" s="2">
        <f t="shared" si="0"/>
        <v>23.268699999999999</v>
      </c>
      <c r="H183" s="2">
        <f t="shared" si="1"/>
        <v>0.14999999999999858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8466.0400000000009</v>
      </c>
      <c r="D184" s="1">
        <f>'PR-RAS'!E188</f>
        <v>10136.950000000001</v>
      </c>
      <c r="E184" s="1">
        <v>0</v>
      </c>
      <c r="F184" s="1">
        <v>0</v>
      </c>
      <c r="G184" s="2">
        <f t="shared" si="0"/>
        <v>5259.4090200000001</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34.07</v>
      </c>
      <c r="D186" s="1">
        <f>'PR-RAS'!E190</f>
        <v>215.68</v>
      </c>
      <c r="E186" s="1">
        <v>0</v>
      </c>
      <c r="F186" s="1">
        <v>0</v>
      </c>
      <c r="G186" s="2">
        <f t="shared" si="0"/>
        <v>86.104550000000003</v>
      </c>
      <c r="H186" s="2">
        <f t="shared" si="1"/>
        <v>0.38999999999999346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530.89</v>
      </c>
      <c r="D187" s="1">
        <f>'PR-RAS'!E191</f>
        <v>0</v>
      </c>
      <c r="E187" s="1">
        <v>0</v>
      </c>
      <c r="F187" s="1">
        <v>0</v>
      </c>
      <c r="G187" s="2">
        <f t="shared" si="0"/>
        <v>98.745539999999991</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429.9</v>
      </c>
      <c r="E188" s="1">
        <v>0</v>
      </c>
      <c r="F188" s="1">
        <v>0</v>
      </c>
      <c r="G188" s="2">
        <f t="shared" si="0"/>
        <v>166.98725999999999</v>
      </c>
      <c r="H188" s="2">
        <f t="shared" si="1"/>
        <v>0.28000000000002245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1810.43</v>
      </c>
      <c r="E189" s="1">
        <v>0</v>
      </c>
      <c r="F189" s="1">
        <v>0</v>
      </c>
      <c r="G189" s="2">
        <f t="shared" si="0"/>
        <v>959.24743999999998</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1990.04</v>
      </c>
      <c r="D190" s="1">
        <f>'PR-RAS'!E194</f>
        <v>1799.76</v>
      </c>
      <c r="E190" s="1">
        <v>0</v>
      </c>
      <c r="F190" s="1">
        <v>0</v>
      </c>
      <c r="G190" s="2">
        <f t="shared" si="0"/>
        <v>1056.4268399999999</v>
      </c>
      <c r="H190" s="2">
        <f t="shared" si="1"/>
        <v>0.27999999999997272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4396.34</v>
      </c>
      <c r="D191" s="1">
        <f>'PR-RAS'!E195</f>
        <v>5881.18</v>
      </c>
      <c r="E191" s="1">
        <v>0</v>
      </c>
      <c r="F191" s="1">
        <v>0</v>
      </c>
      <c r="G191" s="2">
        <f t="shared" si="0"/>
        <v>3070.1530000000002</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1719.64</v>
      </c>
      <c r="D192" s="1">
        <f>'PR-RAS'!E196</f>
        <v>1838.68</v>
      </c>
      <c r="E192" s="1">
        <v>0</v>
      </c>
      <c r="F192" s="1">
        <v>0</v>
      </c>
      <c r="G192" s="2">
        <f t="shared" si="0"/>
        <v>1030.827</v>
      </c>
      <c r="H192" s="2">
        <f t="shared" si="1"/>
        <v>0.67999999999983629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1719.64</v>
      </c>
      <c r="D206" s="1">
        <f>'PR-RAS'!E210</f>
        <v>1838.68</v>
      </c>
      <c r="E206" s="1">
        <v>0</v>
      </c>
      <c r="F206" s="1">
        <v>0</v>
      </c>
      <c r="G206" s="2">
        <f t="shared" si="0"/>
        <v>1106.385</v>
      </c>
      <c r="H206" s="2">
        <f t="shared" si="1"/>
        <v>0.67999999999983629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1719.64</v>
      </c>
      <c r="D209" s="1">
        <f>'PR-RAS'!E213</f>
        <v>1838.68</v>
      </c>
      <c r="E209" s="1">
        <v>0</v>
      </c>
      <c r="F209" s="1">
        <v>0</v>
      </c>
      <c r="G209" s="2">
        <f t="shared" si="0"/>
        <v>1122.576</v>
      </c>
      <c r="H209" s="2">
        <f t="shared" si="1"/>
        <v>0.67999999999983629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236.38</v>
      </c>
      <c r="E259" s="1">
        <v>0</v>
      </c>
      <c r="F259" s="1">
        <v>0</v>
      </c>
      <c r="G259" s="2">
        <f t="shared" si="0"/>
        <v>121.97208000000001</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236.38</v>
      </c>
      <c r="E260" s="1">
        <v>0</v>
      </c>
      <c r="F260" s="1">
        <v>0</v>
      </c>
      <c r="G260" s="2">
        <f t="shared" si="0"/>
        <v>122.44484</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236.38</v>
      </c>
      <c r="E262" s="1">
        <v>0</v>
      </c>
      <c r="F262" s="1">
        <v>0</v>
      </c>
      <c r="G262" s="2">
        <f t="shared" si="0"/>
        <v>123.39036</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476823.80000000005</v>
      </c>
      <c r="D285" s="1">
        <f>'PR-RAS'!E289</f>
        <v>543815.37000000011</v>
      </c>
      <c r="E285" s="1">
        <v>0</v>
      </c>
      <c r="F285" s="1">
        <v>0</v>
      </c>
      <c r="G285" s="2">
        <f t="shared" si="8"/>
        <v>444305.08936000004</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5174.2399999999325</v>
      </c>
      <c r="D286" s="1">
        <f>'PR-RAS'!E290</f>
        <v>155517</v>
      </c>
      <c r="E286" s="1">
        <v>0</v>
      </c>
      <c r="F286" s="1">
        <v>0</v>
      </c>
      <c r="G286" s="2">
        <f t="shared" si="8"/>
        <v>90119.348399999973</v>
      </c>
      <c r="H286" s="2">
        <f t="shared" si="9"/>
        <v>0.23999999993247911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2805.79</v>
      </c>
      <c r="E288" s="1">
        <v>0</v>
      </c>
      <c r="F288" s="1">
        <v>0</v>
      </c>
      <c r="G288" s="2">
        <f t="shared" si="8"/>
        <v>1610.5234599999999</v>
      </c>
      <c r="H288" s="2">
        <f t="shared" si="9"/>
        <v>0.21000000000003638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647.1</v>
      </c>
      <c r="D289" s="1">
        <f>'PR-RAS'!E293</f>
        <v>0</v>
      </c>
      <c r="E289" s="1">
        <v>0</v>
      </c>
      <c r="F289" s="1">
        <v>0</v>
      </c>
      <c r="G289" s="2">
        <f t="shared" si="8"/>
        <v>186.3648</v>
      </c>
      <c r="H289" s="2">
        <f t="shared" si="9"/>
        <v>0.10000000000002274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1716.2199999999998</v>
      </c>
      <c r="D345" s="1">
        <f>'PR-RAS'!E350</f>
        <v>141020.24</v>
      </c>
      <c r="E345" s="1">
        <v>0</v>
      </c>
      <c r="F345" s="1">
        <v>0</v>
      </c>
      <c r="G345" s="2">
        <f t="shared" si="8"/>
        <v>97612.304799999969</v>
      </c>
      <c r="H345" s="2">
        <f t="shared" si="9"/>
        <v>0.45999999999048669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1716.2199999999998</v>
      </c>
      <c r="D358" s="1">
        <f>'PR-RAS'!E363</f>
        <v>16884.349999999999</v>
      </c>
      <c r="E358" s="1">
        <v>0</v>
      </c>
      <c r="F358" s="1">
        <v>0</v>
      </c>
      <c r="G358" s="2">
        <f t="shared" si="8"/>
        <v>12668.116439999998</v>
      </c>
      <c r="H358" s="2">
        <f t="shared" si="9"/>
        <v>0.56999999999834472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1357.09</v>
      </c>
      <c r="D364" s="1">
        <f>'PR-RAS'!E369</f>
        <v>2550.87</v>
      </c>
      <c r="E364" s="1">
        <v>0</v>
      </c>
      <c r="F364" s="1">
        <v>0</v>
      </c>
      <c r="G364" s="2">
        <f t="shared" si="8"/>
        <v>2344.5552899999998</v>
      </c>
      <c r="H364" s="2">
        <f t="shared" si="9"/>
        <v>0.22000000000002728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235.58</v>
      </c>
      <c r="D365" s="1">
        <f>'PR-RAS'!E370</f>
        <v>1569.62</v>
      </c>
      <c r="E365" s="1">
        <v>0</v>
      </c>
      <c r="F365" s="1">
        <v>0</v>
      </c>
      <c r="G365" s="2">
        <f t="shared" si="8"/>
        <v>1228.4344799999999</v>
      </c>
      <c r="H365" s="2">
        <f t="shared" si="9"/>
        <v>0.80000000000009663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1121.51</v>
      </c>
      <c r="D367" s="1">
        <f>'PR-RAS'!E372</f>
        <v>0</v>
      </c>
      <c r="E367" s="1">
        <v>0</v>
      </c>
      <c r="F367" s="1">
        <v>0</v>
      </c>
      <c r="G367" s="2">
        <f t="shared" si="8"/>
        <v>410.47265999999996</v>
      </c>
      <c r="H367" s="2">
        <f t="shared" si="9"/>
        <v>0.49000000000000909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981.25</v>
      </c>
      <c r="E371" s="1">
        <v>0</v>
      </c>
      <c r="F371" s="1">
        <v>0</v>
      </c>
      <c r="G371" s="2">
        <f t="shared" si="8"/>
        <v>726.125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359.13</v>
      </c>
      <c r="D378" s="1">
        <f>'PR-RAS'!E383</f>
        <v>381.32</v>
      </c>
      <c r="E378" s="1">
        <v>0</v>
      </c>
      <c r="F378" s="1">
        <v>0</v>
      </c>
      <c r="G378" s="2">
        <f t="shared" si="8"/>
        <v>422.90728999999999</v>
      </c>
      <c r="H378" s="2">
        <f t="shared" si="9"/>
        <v>0.44999999999998863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359.13</v>
      </c>
      <c r="D379" s="1">
        <f>'PR-RAS'!E384</f>
        <v>381.32</v>
      </c>
      <c r="E379" s="1">
        <v>0</v>
      </c>
      <c r="F379" s="1">
        <v>0</v>
      </c>
      <c r="G379" s="2">
        <f t="shared" si="8"/>
        <v>424.02906000000002</v>
      </c>
      <c r="H379" s="2">
        <f t="shared" si="9"/>
        <v>0.44999999999998863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13952.16</v>
      </c>
      <c r="E386" s="1">
        <v>0</v>
      </c>
      <c r="F386" s="1">
        <v>0</v>
      </c>
      <c r="G386" s="2">
        <f t="shared" si="8"/>
        <v>10743.163200000001</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13952.16</v>
      </c>
      <c r="E390" s="1">
        <v>0</v>
      </c>
      <c r="F390" s="1">
        <v>0</v>
      </c>
      <c r="G390" s="2">
        <f t="shared" si="8"/>
        <v>10854.780479999999</v>
      </c>
      <c r="H390" s="2">
        <f t="shared" si="9"/>
        <v>0.15999999999985448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124135.89</v>
      </c>
      <c r="E397" s="1">
        <v>0</v>
      </c>
      <c r="F397" s="1">
        <v>0</v>
      </c>
      <c r="G397" s="2">
        <f t="shared" si="8"/>
        <v>98315.624880000003</v>
      </c>
      <c r="H397" s="2">
        <f t="shared" si="9"/>
        <v>0.11000000000058208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124135.89</v>
      </c>
      <c r="E398" s="1">
        <v>0</v>
      </c>
      <c r="F398" s="1">
        <v>0</v>
      </c>
      <c r="G398" s="2">
        <f t="shared" si="8"/>
        <v>98563.896659999999</v>
      </c>
      <c r="H398" s="2">
        <f t="shared" si="9"/>
        <v>0.11000000000058208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1716.2199999999998</v>
      </c>
      <c r="D403" s="1">
        <f>'PR-RAS'!E408</f>
        <v>141020.24</v>
      </c>
      <c r="E403" s="1">
        <v>0</v>
      </c>
      <c r="F403" s="1">
        <v>0</v>
      </c>
      <c r="G403" s="2">
        <f t="shared" si="8"/>
        <v>114070.19339999999</v>
      </c>
      <c r="H403" s="2">
        <f t="shared" si="9"/>
        <v>0.45999999999048669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481998.04</v>
      </c>
      <c r="D407" s="1">
        <f>'PR-RAS'!E412</f>
        <v>699332.37000000011</v>
      </c>
      <c r="E407" s="1">
        <v>0</v>
      </c>
      <c r="F407" s="1">
        <v>0</v>
      </c>
      <c r="G407" s="2">
        <f t="shared" si="8"/>
        <v>763549.08868000016</v>
      </c>
      <c r="H407" s="2">
        <f t="shared" si="9"/>
        <v>0.41000000009080395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478540.02</v>
      </c>
      <c r="D408" s="1">
        <f>'PR-RAS'!E413</f>
        <v>684835.6100000001</v>
      </c>
      <c r="E408" s="1">
        <v>0</v>
      </c>
      <c r="F408" s="1">
        <v>0</v>
      </c>
      <c r="G408" s="2">
        <f t="shared" si="8"/>
        <v>752221.97467999998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3458.0199999999604</v>
      </c>
      <c r="D409" s="1">
        <f>'PR-RAS'!E414</f>
        <v>14496.760000000009</v>
      </c>
      <c r="E409" s="1">
        <v>0</v>
      </c>
      <c r="F409" s="1">
        <v>0</v>
      </c>
      <c r="G409" s="2">
        <f t="shared" si="8"/>
        <v>13240.228319999991</v>
      </c>
      <c r="H409" s="2">
        <f t="shared" si="9"/>
        <v>0.25999999995110556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2805.79</v>
      </c>
      <c r="E411" s="1">
        <v>0</v>
      </c>
      <c r="F411" s="1">
        <v>0</v>
      </c>
      <c r="G411" s="2">
        <f t="shared" si="8"/>
        <v>2300.7477999999996</v>
      </c>
      <c r="H411" s="2">
        <f t="shared" si="9"/>
        <v>0.21000000000003638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647.1</v>
      </c>
      <c r="D412" s="1">
        <f>'PR-RAS'!E417</f>
        <v>0</v>
      </c>
      <c r="E412" s="1">
        <v>0</v>
      </c>
      <c r="F412" s="1">
        <v>0</v>
      </c>
      <c r="G412" s="2">
        <f t="shared" si="8"/>
        <v>265.9581</v>
      </c>
      <c r="H412" s="2">
        <f t="shared" si="9"/>
        <v>0.10000000000002274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481998.04</v>
      </c>
      <c r="D633" s="1">
        <f>'PR-RAS'!E639</f>
        <v>699332.37000000011</v>
      </c>
      <c r="E633" s="1">
        <v>0</v>
      </c>
      <c r="F633" s="1">
        <v>0</v>
      </c>
      <c r="G633" s="2">
        <f t="shared" si="10"/>
        <v>1188578.8769600003</v>
      </c>
      <c r="H633" s="2">
        <f t="shared" si="11"/>
        <v>0.41000000009080395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478540.02</v>
      </c>
      <c r="D634" s="1">
        <f>'PR-RAS'!E640</f>
        <v>684835.6100000001</v>
      </c>
      <c r="E634" s="1">
        <v>0</v>
      </c>
      <c r="F634" s="1">
        <v>0</v>
      </c>
      <c r="G634" s="2">
        <f t="shared" si="10"/>
        <v>1169917.7149200002</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3458.0199999999604</v>
      </c>
      <c r="D635" s="1">
        <f>'PR-RAS'!E641</f>
        <v>14496.760000000009</v>
      </c>
      <c r="E635" s="1">
        <v>0</v>
      </c>
      <c r="F635" s="1">
        <v>0</v>
      </c>
      <c r="G635" s="2">
        <f t="shared" si="10"/>
        <v>20574.276359999985</v>
      </c>
      <c r="H635" s="2">
        <f t="shared" si="11"/>
        <v>0.25999999995110556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2805.79</v>
      </c>
      <c r="E637" s="1">
        <v>0</v>
      </c>
      <c r="F637" s="1">
        <v>0</v>
      </c>
      <c r="G637" s="2">
        <f t="shared" si="10"/>
        <v>3568.96488</v>
      </c>
      <c r="H637" s="2">
        <f t="shared" si="11"/>
        <v>0.21000000000003638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647.1</v>
      </c>
      <c r="D638" s="1">
        <f>'PR-RAS'!E644</f>
        <v>0</v>
      </c>
      <c r="E638" s="1">
        <v>0</v>
      </c>
      <c r="F638" s="1">
        <v>0</v>
      </c>
      <c r="G638" s="2">
        <f t="shared" si="10"/>
        <v>412.20269999999999</v>
      </c>
      <c r="H638" s="2">
        <f t="shared" si="11"/>
        <v>0.10000000000002274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2810.9199999999605</v>
      </c>
      <c r="D639" s="1">
        <f>'PR-RAS'!E645</f>
        <v>17302.55000000001</v>
      </c>
      <c r="E639" s="1">
        <v>0</v>
      </c>
      <c r="F639" s="1">
        <v>0</v>
      </c>
      <c r="G639" s="2">
        <f t="shared" si="10"/>
        <v>23871.42075999999</v>
      </c>
      <c r="H639" s="2">
        <f t="shared" si="11"/>
        <v>0.53000000002930392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34863.06</v>
      </c>
      <c r="D641" s="1">
        <f>'PR-RAS'!E647</f>
        <v>40421.660000000003</v>
      </c>
      <c r="E641" s="1">
        <v>0</v>
      </c>
      <c r="F641" s="1">
        <v>0</v>
      </c>
      <c r="G641" s="2">
        <f t="shared" si="10"/>
        <v>74052.083200000008</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1911.21</v>
      </c>
      <c r="D643" s="1">
        <f>'PR-RAS'!E650</f>
        <v>2886.88</v>
      </c>
      <c r="E643" s="1">
        <v>0</v>
      </c>
      <c r="F643" s="1">
        <v>0</v>
      </c>
      <c r="G643" s="2">
        <f t="shared" si="10"/>
        <v>4933.7507400000004</v>
      </c>
      <c r="H643" s="2">
        <f t="shared" si="11"/>
        <v>0.32999999999992724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1911.21</v>
      </c>
      <c r="D644" s="1">
        <f>'PR-RAS'!E651</f>
        <v>2886.88</v>
      </c>
      <c r="E644" s="1">
        <v>0</v>
      </c>
      <c r="F644" s="1">
        <v>0</v>
      </c>
      <c r="G644" s="2">
        <f t="shared" si="10"/>
        <v>4941.4357100000007</v>
      </c>
      <c r="H644" s="2">
        <f t="shared" si="11"/>
        <v>0.32999999999992724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409385.62</v>
      </c>
      <c r="D668" s="1">
        <f>'PR-RAS'!E675</f>
        <v>476673.55</v>
      </c>
      <c r="E668" s="1">
        <v>0</v>
      </c>
      <c r="F668" s="1">
        <v>0</v>
      </c>
      <c r="G668" s="2">
        <f t="shared" si="10"/>
        <v>908942.72424000001</v>
      </c>
      <c r="H668" s="2">
        <f t="shared" si="11"/>
        <v>0.83000000001629815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8188.81</v>
      </c>
      <c r="D669" s="1">
        <f>'PR-RAS'!E676</f>
        <v>9025.73</v>
      </c>
      <c r="E669" s="1">
        <v>0</v>
      </c>
      <c r="F669" s="1">
        <v>0</v>
      </c>
      <c r="G669" s="2">
        <f t="shared" si="10"/>
        <v>17528.500360000002</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364.99</v>
      </c>
      <c r="D670" s="1">
        <f>'PR-RAS'!E677</f>
        <v>371</v>
      </c>
      <c r="E670" s="1">
        <v>0</v>
      </c>
      <c r="F670" s="1">
        <v>0</v>
      </c>
      <c r="G670" s="2">
        <f t="shared" si="10"/>
        <v>740.57631000000003</v>
      </c>
      <c r="H670" s="2">
        <f t="shared" si="11"/>
        <v>9.9999999999909051E-3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1632.49</v>
      </c>
      <c r="D703" s="1">
        <f>'PR-RAS'!E710</f>
        <v>1298.8800000000001</v>
      </c>
      <c r="E703" s="1">
        <v>0</v>
      </c>
      <c r="F703" s="1">
        <v>0</v>
      </c>
      <c r="G703" s="2">
        <f t="shared" si="10"/>
        <v>2969.6354999999999</v>
      </c>
      <c r="H703" s="2">
        <f t="shared" si="11"/>
        <v>0.60999999999989996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4287.59</v>
      </c>
      <c r="D709" s="1">
        <f>'PR-RAS'!E716</f>
        <v>2195.39</v>
      </c>
      <c r="E709" s="1">
        <v>0</v>
      </c>
      <c r="F709" s="1">
        <v>0</v>
      </c>
      <c r="G709" s="2">
        <f t="shared" si="10"/>
        <v>6144.2859599999992</v>
      </c>
      <c r="H709" s="2">
        <f t="shared" si="11"/>
        <v>0.79999999999972715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1429.57</v>
      </c>
      <c r="E710" s="1">
        <v>0</v>
      </c>
      <c r="F710" s="1">
        <v>0</v>
      </c>
      <c r="G710" s="2">
        <f t="shared" si="10"/>
        <v>2027.1302599999999</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13660.61</v>
      </c>
      <c r="D711" s="1">
        <f>'PR-RAS'!E718</f>
        <v>15469.91</v>
      </c>
      <c r="E711" s="1">
        <v>0</v>
      </c>
      <c r="F711" s="1">
        <v>0</v>
      </c>
      <c r="G711" s="2">
        <f t="shared" si="10"/>
        <v>31666.3053</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1437.39</v>
      </c>
      <c r="D713" s="1">
        <f>'PR-RAS'!E720</f>
        <v>89.86</v>
      </c>
      <c r="E713" s="1">
        <v>0</v>
      </c>
      <c r="F713" s="1">
        <v>0</v>
      </c>
      <c r="G713" s="2">
        <f t="shared" si="10"/>
        <v>1151.3823199999999</v>
      </c>
      <c r="H713" s="2">
        <f t="shared" si="11"/>
        <v>0.53000000000010061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1098.8699999999999</v>
      </c>
      <c r="D714" s="1">
        <f>'PR-RAS'!E721</f>
        <v>1419.34</v>
      </c>
      <c r="E714" s="1">
        <v>0</v>
      </c>
      <c r="F714" s="1">
        <v>0</v>
      </c>
      <c r="G714" s="2">
        <f t="shared" si="10"/>
        <v>2807.4731499999998</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7032.79</v>
      </c>
      <c r="D715" s="1">
        <f>'PR-RAS'!E722</f>
        <v>7145.44</v>
      </c>
      <c r="E715" s="1">
        <v>0</v>
      </c>
      <c r="F715" s="1">
        <v>0</v>
      </c>
      <c r="G715" s="2">
        <f t="shared" si="10"/>
        <v>15225.100379999998</v>
      </c>
      <c r="H715" s="2">
        <f t="shared" si="11"/>
        <v>0.6499999999996362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405864.23</v>
      </c>
      <c r="D984" s="6">
        <f>BILANCA!E6</f>
        <v>550524.46000000008</v>
      </c>
      <c r="E984" s="6">
        <v>0</v>
      </c>
      <c r="F984" s="6">
        <v>0</v>
      </c>
      <c r="G984" s="7">
        <f t="shared" ref="G984:G1241" si="22">B984/1000*C984+B984/500*D984</f>
        <v>1506.9131500000001</v>
      </c>
      <c r="H984" s="7">
        <f t="shared" si="19"/>
        <v>0.69000000006053597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365728.94</v>
      </c>
      <c r="D985" s="1">
        <f>BILANCA!E7</f>
        <v>491668.59</v>
      </c>
      <c r="E985" s="1">
        <v>0</v>
      </c>
      <c r="F985" s="1">
        <v>0</v>
      </c>
      <c r="G985" s="2">
        <f t="shared" si="22"/>
        <v>2698.1322400000004</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330023.43</v>
      </c>
      <c r="D986" s="1">
        <f>BILANCA!E8</f>
        <v>448243.5</v>
      </c>
      <c r="E986" s="1">
        <v>0</v>
      </c>
      <c r="F986" s="1">
        <v>0</v>
      </c>
      <c r="G986" s="2">
        <f t="shared" si="22"/>
        <v>3679.5312900000004</v>
      </c>
      <c r="H986" s="2">
        <f t="shared" si="19"/>
        <v>0.92999999999301508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296220.78999999998</v>
      </c>
      <c r="D987" s="1">
        <f>BILANCA!E9</f>
        <v>297548</v>
      </c>
      <c r="E987" s="1">
        <v>0</v>
      </c>
      <c r="F987" s="1">
        <v>0</v>
      </c>
      <c r="G987" s="2">
        <f t="shared" si="22"/>
        <v>3565.2671599999999</v>
      </c>
      <c r="H987" s="2">
        <f t="shared" si="19"/>
        <v>0.21000000002095476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77380.31</v>
      </c>
      <c r="D988" s="1">
        <f>BILANCA!E10</f>
        <v>200189</v>
      </c>
      <c r="E988" s="1">
        <v>0</v>
      </c>
      <c r="F988" s="1">
        <v>0</v>
      </c>
      <c r="G988" s="2">
        <f t="shared" si="22"/>
        <v>2388.7915499999999</v>
      </c>
      <c r="H988" s="2">
        <f t="shared" si="19"/>
        <v>0.30999999999767169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43577.67</v>
      </c>
      <c r="D989" s="1">
        <f>BILANCA!E11</f>
        <v>49493.5</v>
      </c>
      <c r="E989" s="1">
        <v>0</v>
      </c>
      <c r="F989" s="1">
        <v>0</v>
      </c>
      <c r="G989" s="2">
        <f t="shared" si="22"/>
        <v>855.3880200000001</v>
      </c>
      <c r="H989" s="2">
        <f t="shared" si="19"/>
        <v>0.83000000000174623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34381.989999999991</v>
      </c>
      <c r="D990" s="1">
        <f>BILANCA!E12</f>
        <v>42101.569999999992</v>
      </c>
      <c r="E990" s="1">
        <v>0</v>
      </c>
      <c r="F990" s="1">
        <v>0</v>
      </c>
      <c r="G990" s="2">
        <f t="shared" si="22"/>
        <v>830.09590999999989</v>
      </c>
      <c r="H990" s="2">
        <f t="shared" si="19"/>
        <v>0.44000000001688022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15277.059999999983</v>
      </c>
      <c r="D997" s="1">
        <f>BILANCA!E19</f>
        <v>12313.039999999994</v>
      </c>
      <c r="E997" s="1">
        <v>0</v>
      </c>
      <c r="F997" s="1">
        <v>0</v>
      </c>
      <c r="G997" s="2">
        <f t="shared" si="22"/>
        <v>558.64395999999965</v>
      </c>
      <c r="H997" s="2">
        <f t="shared" si="19"/>
        <v>9.9999999976716936E-2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84797.34</v>
      </c>
      <c r="D998" s="1">
        <f>BILANCA!E20</f>
        <v>86354.09</v>
      </c>
      <c r="E998" s="1">
        <v>0</v>
      </c>
      <c r="F998" s="1">
        <v>0</v>
      </c>
      <c r="G998" s="2">
        <f t="shared" si="22"/>
        <v>3862.5828000000001</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3476.9</v>
      </c>
      <c r="D999" s="1">
        <f>BILANCA!E21</f>
        <v>1076.8599999999999</v>
      </c>
      <c r="E999" s="1">
        <v>0</v>
      </c>
      <c r="F999" s="1">
        <v>0</v>
      </c>
      <c r="G999" s="2">
        <f t="shared" si="22"/>
        <v>90.089920000000006</v>
      </c>
      <c r="H999" s="2">
        <f t="shared" si="19"/>
        <v>0.24000000000000909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6975.55</v>
      </c>
      <c r="D1000" s="1">
        <f>BILANCA!E22</f>
        <v>6975.54</v>
      </c>
      <c r="E1000" s="1">
        <v>0</v>
      </c>
      <c r="F1000" s="1">
        <v>0</v>
      </c>
      <c r="G1000" s="2">
        <f t="shared" si="22"/>
        <v>355.75271000000004</v>
      </c>
      <c r="H1000" s="2">
        <f t="shared" si="19"/>
        <v>0.90999999999985448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2920.54</v>
      </c>
      <c r="D1003" s="1">
        <f>BILANCA!E25</f>
        <v>2920.53</v>
      </c>
      <c r="E1003" s="1">
        <v>0</v>
      </c>
      <c r="F1003" s="1">
        <v>0</v>
      </c>
      <c r="G1003" s="2">
        <f t="shared" si="22"/>
        <v>175.232</v>
      </c>
      <c r="H1003" s="2">
        <f t="shared" si="19"/>
        <v>0.92999999999983629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39498.370000000003</v>
      </c>
      <c r="D1004" s="1">
        <f>BILANCA!E26</f>
        <v>39676.54</v>
      </c>
      <c r="E1004" s="1">
        <v>0</v>
      </c>
      <c r="F1004" s="1">
        <v>0</v>
      </c>
      <c r="G1004" s="2">
        <f t="shared" si="22"/>
        <v>2495.8804500000001</v>
      </c>
      <c r="H1004" s="2">
        <f t="shared" si="19"/>
        <v>0.83000000000174623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122391.64</v>
      </c>
      <c r="D1006" s="1">
        <f>BILANCA!E28</f>
        <v>124690.52</v>
      </c>
      <c r="E1006" s="1">
        <v>0</v>
      </c>
      <c r="F1006" s="1">
        <v>0</v>
      </c>
      <c r="G1006" s="2">
        <f t="shared" si="22"/>
        <v>8550.7716400000008</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17611.8</v>
      </c>
      <c r="D1013" s="1">
        <f>BILANCA!E35</f>
        <v>17993.11</v>
      </c>
      <c r="E1013" s="1">
        <v>0</v>
      </c>
      <c r="F1013" s="1">
        <v>0</v>
      </c>
      <c r="G1013" s="2">
        <f t="shared" si="22"/>
        <v>1607.9405999999999</v>
      </c>
      <c r="H1013" s="2">
        <f t="shared" si="19"/>
        <v>0.31000000000130967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17611.8</v>
      </c>
      <c r="D1014" s="1">
        <f>BILANCA!E36</f>
        <v>17993.11</v>
      </c>
      <c r="E1014" s="1">
        <v>0</v>
      </c>
      <c r="F1014" s="1">
        <v>0</v>
      </c>
      <c r="G1014" s="2">
        <f t="shared" si="22"/>
        <v>1661.53862</v>
      </c>
      <c r="H1014" s="2">
        <f t="shared" si="19"/>
        <v>0.31000000000130967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1493.130000000001</v>
      </c>
      <c r="D1023" s="1">
        <f>BILANCA!E45</f>
        <v>11795.419999999998</v>
      </c>
      <c r="E1023" s="1">
        <v>0</v>
      </c>
      <c r="F1023" s="1">
        <v>0</v>
      </c>
      <c r="G1023" s="2">
        <f t="shared" si="22"/>
        <v>1003.3588</v>
      </c>
      <c r="H1023" s="2">
        <f t="shared" si="19"/>
        <v>0.5499999999992724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18348.93</v>
      </c>
      <c r="D1027" s="1">
        <f>BILANCA!E49</f>
        <v>29148.92</v>
      </c>
      <c r="E1027" s="1">
        <v>0</v>
      </c>
      <c r="F1027" s="1">
        <v>0</v>
      </c>
      <c r="G1027" s="2">
        <f t="shared" si="22"/>
        <v>3372.4578799999995</v>
      </c>
      <c r="H1027" s="2">
        <f t="shared" si="19"/>
        <v>0.15000000000145519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16855.8</v>
      </c>
      <c r="D1028" s="1">
        <f>BILANCA!E50</f>
        <v>17353.5</v>
      </c>
      <c r="E1028" s="1">
        <v>0</v>
      </c>
      <c r="F1028" s="1">
        <v>0</v>
      </c>
      <c r="G1028" s="2">
        <f t="shared" si="22"/>
        <v>2320.326</v>
      </c>
      <c r="H1028" s="2">
        <f t="shared" si="19"/>
        <v>0.7000000000007276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1323.52</v>
      </c>
      <c r="D1029" s="1">
        <f>BILANCA!E51</f>
        <v>1323.52</v>
      </c>
      <c r="E1029" s="1">
        <v>0</v>
      </c>
      <c r="F1029" s="1">
        <v>0</v>
      </c>
      <c r="G1029" s="2">
        <f t="shared" si="22"/>
        <v>182.64576</v>
      </c>
      <c r="H1029" s="2">
        <f t="shared" si="19"/>
        <v>0.96000000000003638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15746.11</v>
      </c>
      <c r="D1032" s="1">
        <f>BILANCA!E54</f>
        <v>15640.99</v>
      </c>
      <c r="E1032" s="1">
        <v>0</v>
      </c>
      <c r="F1032" s="1">
        <v>0</v>
      </c>
      <c r="G1032" s="2">
        <f t="shared" si="22"/>
        <v>2304.3764099999999</v>
      </c>
      <c r="H1032" s="2">
        <f t="shared" si="19"/>
        <v>0.12000000000080036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15746.11</v>
      </c>
      <c r="D1033" s="1">
        <f>BILANCA!E55</f>
        <v>15640.99</v>
      </c>
      <c r="E1033" s="1">
        <v>0</v>
      </c>
      <c r="F1033" s="1">
        <v>0</v>
      </c>
      <c r="G1033" s="2">
        <f t="shared" si="22"/>
        <v>2351.4045000000001</v>
      </c>
      <c r="H1033" s="2">
        <f t="shared" si="19"/>
        <v>0.12000000000080036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40135.289999999994</v>
      </c>
      <c r="D1046" s="1">
        <f>BILANCA!E68</f>
        <v>58855.87</v>
      </c>
      <c r="E1046" s="1">
        <v>0</v>
      </c>
      <c r="F1046" s="1">
        <v>0</v>
      </c>
      <c r="G1046" s="2">
        <f t="shared" si="22"/>
        <v>9944.3628900000003</v>
      </c>
      <c r="H1046" s="2">
        <f t="shared" si="19"/>
        <v>0.41999999999097781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5272.23</v>
      </c>
      <c r="D1124" s="1">
        <f>BILANCA!E146</f>
        <v>18434.21</v>
      </c>
      <c r="E1124" s="1">
        <v>0</v>
      </c>
      <c r="F1124" s="1">
        <v>0</v>
      </c>
      <c r="G1124" s="2">
        <f t="shared" si="22"/>
        <v>5941.8316499999992</v>
      </c>
      <c r="H1124" s="2">
        <f t="shared" si="23"/>
        <v>0.43999999999869033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5272.23</v>
      </c>
      <c r="D1139" s="1">
        <f>BILANCA!E161</f>
        <v>18434.21</v>
      </c>
      <c r="E1139" s="1">
        <v>0</v>
      </c>
      <c r="F1139" s="1">
        <v>0</v>
      </c>
      <c r="G1139" s="2">
        <f t="shared" si="22"/>
        <v>6573.9413999999997</v>
      </c>
      <c r="H1139" s="2">
        <f t="shared" si="23"/>
        <v>0.43999999999869033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34863.06</v>
      </c>
      <c r="D1148" s="1">
        <f>BILANCA!E170</f>
        <v>40421.660000000003</v>
      </c>
      <c r="E1148" s="1">
        <v>0</v>
      </c>
      <c r="F1148" s="1">
        <v>0</v>
      </c>
      <c r="G1148" s="2">
        <f t="shared" si="22"/>
        <v>19091.5527</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34863.06</v>
      </c>
      <c r="D1151" s="1">
        <f>BILANCA!E173</f>
        <v>40421.660000000003</v>
      </c>
      <c r="E1151" s="1">
        <v>0</v>
      </c>
      <c r="F1151" s="1">
        <v>0</v>
      </c>
      <c r="G1151" s="2">
        <f t="shared" si="22"/>
        <v>19438.671840000003</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405864.23</v>
      </c>
      <c r="D1152" s="1">
        <f>BILANCA!E175</f>
        <v>550524.46</v>
      </c>
      <c r="E1152" s="1">
        <v>0</v>
      </c>
      <c r="F1152" s="1">
        <v>0</v>
      </c>
      <c r="G1152" s="2">
        <f t="shared" si="22"/>
        <v>254668.32235000003</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37324.370000000003</v>
      </c>
      <c r="D1153" s="1">
        <f>BILANCA!E176</f>
        <v>41553.32</v>
      </c>
      <c r="E1153" s="1">
        <v>0</v>
      </c>
      <c r="F1153" s="1">
        <v>0</v>
      </c>
      <c r="G1153" s="2">
        <f t="shared" si="22"/>
        <v>20473.271700000001</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37324.370000000003</v>
      </c>
      <c r="D1154" s="1">
        <f>BILANCA!E177</f>
        <v>41553.32</v>
      </c>
      <c r="E1154" s="1">
        <v>0</v>
      </c>
      <c r="F1154" s="1">
        <v>0</v>
      </c>
      <c r="G1154" s="2">
        <f t="shared" si="22"/>
        <v>20593.702710000001</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34312.83</v>
      </c>
      <c r="D1155" s="1">
        <f>BILANCA!E178</f>
        <v>40006.980000000003</v>
      </c>
      <c r="E1155" s="1">
        <v>0</v>
      </c>
      <c r="F1155" s="1">
        <v>0</v>
      </c>
      <c r="G1155" s="2">
        <f t="shared" si="22"/>
        <v>19664.207880000002</v>
      </c>
      <c r="H1155" s="2">
        <f t="shared" si="23"/>
        <v>0.18999999999505235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3011.54</v>
      </c>
      <c r="D1156" s="1">
        <f>BILANCA!E179</f>
        <v>1546.34</v>
      </c>
      <c r="E1156" s="1">
        <v>0</v>
      </c>
      <c r="F1156" s="1">
        <v>0</v>
      </c>
      <c r="G1156" s="2">
        <f t="shared" si="22"/>
        <v>1056.0300599999998</v>
      </c>
      <c r="H1156" s="2">
        <f t="shared" si="23"/>
        <v>0.79999999999995453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368539.86</v>
      </c>
      <c r="D1214" s="1">
        <f>BILANCA!E237</f>
        <v>508971.14</v>
      </c>
      <c r="E1214" s="1">
        <v>0</v>
      </c>
      <c r="F1214" s="1">
        <v>0</v>
      </c>
      <c r="G1214" s="2">
        <f t="shared" si="22"/>
        <v>320277.37434000004</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365728.94</v>
      </c>
      <c r="D1215" s="1">
        <f>BILANCA!E238</f>
        <v>491668.59</v>
      </c>
      <c r="E1215" s="1">
        <v>0</v>
      </c>
      <c r="F1215" s="1">
        <v>0</v>
      </c>
      <c r="G1215" s="2">
        <f t="shared" si="22"/>
        <v>312983.33984000003</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365728.94</v>
      </c>
      <c r="D1216" s="1">
        <f>BILANCA!E239</f>
        <v>491668.59</v>
      </c>
      <c r="E1216" s="1">
        <v>0</v>
      </c>
      <c r="F1216" s="1">
        <v>0</v>
      </c>
      <c r="G1216" s="2">
        <f t="shared" si="22"/>
        <v>314332.40596</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358489.81</v>
      </c>
      <c r="D1217" s="1">
        <f>BILANCA!E240</f>
        <v>484429.46</v>
      </c>
      <c r="E1217" s="1">
        <v>0</v>
      </c>
      <c r="F1217" s="1">
        <v>0</v>
      </c>
      <c r="G1217" s="2">
        <f t="shared" si="22"/>
        <v>310599.60282000003</v>
      </c>
      <c r="H1217" s="2">
        <f t="shared" si="23"/>
        <v>0.65000000002328306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7239.13</v>
      </c>
      <c r="D1218" s="1">
        <f>BILANCA!E241</f>
        <v>7239.13</v>
      </c>
      <c r="E1218" s="1">
        <v>0</v>
      </c>
      <c r="F1218" s="1">
        <v>0</v>
      </c>
      <c r="G1218" s="2">
        <f t="shared" si="22"/>
        <v>5103.5866499999993</v>
      </c>
      <c r="H1218" s="2">
        <f t="shared" si="23"/>
        <v>0.26000000000021828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2810.92</v>
      </c>
      <c r="D1222" s="1">
        <f>BILANCA!E245</f>
        <v>17302.55</v>
      </c>
      <c r="E1222" s="1">
        <v>0</v>
      </c>
      <c r="F1222" s="1">
        <v>0</v>
      </c>
      <c r="G1222" s="2">
        <f t="shared" si="22"/>
        <v>8942.4287800000002</v>
      </c>
      <c r="H1222" s="2">
        <f t="shared" si="23"/>
        <v>0.53000000000065484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2810.92</v>
      </c>
      <c r="D1223" s="1">
        <f>BILANCA!E246</f>
        <v>17302.55</v>
      </c>
      <c r="E1223" s="1">
        <v>0</v>
      </c>
      <c r="F1223" s="1">
        <v>0</v>
      </c>
      <c r="G1223" s="2">
        <f t="shared" si="22"/>
        <v>8979.8448000000008</v>
      </c>
      <c r="H1223" s="2">
        <f t="shared" si="23"/>
        <v>0.53000000000065484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2810.92</v>
      </c>
      <c r="D1224" s="1">
        <f>BILANCA!E247</f>
        <v>17302.55</v>
      </c>
      <c r="E1224" s="1">
        <v>0</v>
      </c>
      <c r="F1224" s="1">
        <v>0</v>
      </c>
      <c r="G1224" s="2">
        <f t="shared" si="22"/>
        <v>9017.2608199999995</v>
      </c>
      <c r="H1224" s="2">
        <f t="shared" si="23"/>
        <v>0.53000000000065484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11671.25</v>
      </c>
      <c r="D1236" s="1">
        <f>BILANCA!E259</f>
        <v>27039.81</v>
      </c>
      <c r="E1236" s="1">
        <v>0</v>
      </c>
      <c r="F1236" s="1">
        <v>0</v>
      </c>
      <c r="G1236" s="2">
        <f t="shared" si="22"/>
        <v>16634.970110000002</v>
      </c>
      <c r="H1236" s="2">
        <f t="shared" si="23"/>
        <v>0.43999999999869033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11671.25</v>
      </c>
      <c r="D1237" s="1">
        <f>BILANCA!E260</f>
        <v>27039.81</v>
      </c>
      <c r="E1237" s="1">
        <v>0</v>
      </c>
      <c r="F1237" s="1">
        <v>0</v>
      </c>
      <c r="G1237" s="2">
        <f t="shared" si="22"/>
        <v>16700.720980000002</v>
      </c>
      <c r="H1237" s="2">
        <f t="shared" si="23"/>
        <v>0.43999999999869033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5272.23</v>
      </c>
      <c r="D1241" s="1">
        <f>BILANCA!E265</f>
        <v>18434.21</v>
      </c>
      <c r="E1241" s="1">
        <v>0</v>
      </c>
      <c r="F1241" s="1">
        <v>0</v>
      </c>
      <c r="G1241" s="2">
        <f t="shared" si="22"/>
        <v>10872.287699999999</v>
      </c>
      <c r="H1241" s="2">
        <f t="shared" si="23"/>
        <v>0.43999999999869033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5272.23</v>
      </c>
      <c r="D1262" s="1">
        <f>BILANCA!E286</f>
        <v>18434.21</v>
      </c>
      <c r="E1262" s="1">
        <v>0</v>
      </c>
      <c r="F1262" s="1">
        <v>0</v>
      </c>
      <c r="G1262" s="2">
        <f t="shared" si="24"/>
        <v>11757.24135</v>
      </c>
      <c r="H1262" s="2">
        <f t="shared" si="23"/>
        <v>0.43999999999869033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37324.370000000003</v>
      </c>
      <c r="D1264" s="1">
        <f>BILANCA!E288</f>
        <v>41553.32</v>
      </c>
      <c r="E1264" s="1">
        <v>0</v>
      </c>
      <c r="F1264" s="1">
        <v>0</v>
      </c>
      <c r="G1264" s="2">
        <f t="shared" si="24"/>
        <v>33841.113810000003</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478540.02</v>
      </c>
      <c r="D1408" s="1">
        <f>'RAS-funkcijski'!E114</f>
        <v>684835.61</v>
      </c>
      <c r="E1408" s="1">
        <v>0</v>
      </c>
      <c r="F1408" s="1">
        <v>0</v>
      </c>
      <c r="G1408" s="2">
        <f t="shared" si="24"/>
        <v>203303.23640000002</v>
      </c>
      <c r="H1408" s="2">
        <f t="shared" si="27"/>
        <v>0.41000000003259629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478540.02</v>
      </c>
      <c r="D1412" s="1">
        <f>'RAS-funkcijski'!E118</f>
        <v>684835.61</v>
      </c>
      <c r="E1412" s="1">
        <v>0</v>
      </c>
      <c r="F1412" s="1">
        <v>0</v>
      </c>
      <c r="G1412" s="2">
        <f t="shared" si="24"/>
        <v>210696.08136000001</v>
      </c>
      <c r="H1412" s="2">
        <f t="shared" si="27"/>
        <v>0.41000000003259629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478540.02</v>
      </c>
      <c r="D1414" s="1">
        <f>'RAS-funkcijski'!E120</f>
        <v>684835.61</v>
      </c>
      <c r="E1414" s="1">
        <v>0</v>
      </c>
      <c r="F1414" s="1">
        <v>0</v>
      </c>
      <c r="G1414" s="2">
        <f t="shared" si="24"/>
        <v>214392.50384000002</v>
      </c>
      <c r="H1414" s="2">
        <f t="shared" si="27"/>
        <v>0.41000000003259629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478540.02</v>
      </c>
      <c r="D1435" s="13">
        <f>'RAS-funkcijski'!E141</f>
        <v>684835.61</v>
      </c>
      <c r="E1435" s="13">
        <v>0</v>
      </c>
      <c r="F1435" s="13">
        <v>0</v>
      </c>
      <c r="G1435" s="14">
        <f t="shared" si="24"/>
        <v>253204.93988000002</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201.65</v>
      </c>
      <c r="D1436" s="6">
        <f>'P-VRIO'!E5</f>
        <v>0</v>
      </c>
      <c r="E1436" s="6">
        <v>0</v>
      </c>
      <c r="F1436" s="6">
        <v>0</v>
      </c>
      <c r="G1436" s="7">
        <f t="shared" si="24"/>
        <v>0.20165000000000002</v>
      </c>
      <c r="H1436" s="7">
        <f t="shared" si="27"/>
        <v>0.34999999999999432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201.65</v>
      </c>
      <c r="D1453" s="1">
        <f>'P-VRIO'!E22</f>
        <v>0</v>
      </c>
      <c r="E1453" s="1">
        <v>0</v>
      </c>
      <c r="F1453" s="1">
        <v>0</v>
      </c>
      <c r="G1453" s="2">
        <f t="shared" si="24"/>
        <v>3.6296999999999997</v>
      </c>
      <c r="H1453" s="2">
        <f t="shared" si="27"/>
        <v>0.34999999999999432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201.65</v>
      </c>
      <c r="D1454" s="1">
        <f>'P-VRIO'!E23</f>
        <v>0</v>
      </c>
      <c r="E1454" s="1">
        <v>0</v>
      </c>
      <c r="F1454" s="1">
        <v>0</v>
      </c>
      <c r="G1454" s="2">
        <f t="shared" si="24"/>
        <v>3.83135</v>
      </c>
      <c r="H1454" s="2">
        <f t="shared" si="27"/>
        <v>0.34999999999999432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37324.39</v>
      </c>
      <c r="D1480" s="6"/>
      <c r="E1480" s="6">
        <v>0</v>
      </c>
      <c r="F1480" s="6">
        <v>0</v>
      </c>
      <c r="G1480" s="7">
        <f t="shared" ref="G1480:G1580" si="34">B1480/1000*C1480</f>
        <v>37.324390000000001</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690428.88000000012</v>
      </c>
      <c r="D1481" s="1">
        <v>0</v>
      </c>
      <c r="E1481" s="1">
        <v>0</v>
      </c>
      <c r="F1481" s="1">
        <v>0</v>
      </c>
      <c r="G1481" s="2">
        <f t="shared" si="34"/>
        <v>1380.8577600000003</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549408.64000000013</v>
      </c>
      <c r="D1483" s="1">
        <v>0</v>
      </c>
      <c r="E1483" s="1">
        <v>0</v>
      </c>
      <c r="F1483" s="1">
        <v>0</v>
      </c>
      <c r="G1483" s="2">
        <f t="shared" si="34"/>
        <v>2197.6345600000004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466091.78</v>
      </c>
      <c r="D1484" s="1">
        <v>0</v>
      </c>
      <c r="E1484" s="1">
        <v>0</v>
      </c>
      <c r="F1484" s="1">
        <v>0</v>
      </c>
      <c r="G1484" s="2">
        <f t="shared" si="34"/>
        <v>2330.4589000000001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81227.02</v>
      </c>
      <c r="D1485" s="1">
        <v>0</v>
      </c>
      <c r="E1485" s="1">
        <v>0</v>
      </c>
      <c r="F1485" s="1">
        <v>0</v>
      </c>
      <c r="G1485" s="2">
        <f t="shared" si="34"/>
        <v>487.36212000000006</v>
      </c>
      <c r="H1485" s="2">
        <f t="shared" si="35"/>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1838.68</v>
      </c>
      <c r="D1486" s="1">
        <v>0</v>
      </c>
      <c r="E1486" s="1">
        <v>0</v>
      </c>
      <c r="F1486" s="1">
        <v>0</v>
      </c>
      <c r="G1486" s="2">
        <f t="shared" si="34"/>
        <v>12.870760000000001</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251.16</v>
      </c>
      <c r="D1491" s="1">
        <v>0</v>
      </c>
      <c r="E1491" s="1">
        <v>0</v>
      </c>
      <c r="F1491" s="1">
        <v>0</v>
      </c>
      <c r="G1491" s="2">
        <f t="shared" si="34"/>
        <v>3.0139200000000002</v>
      </c>
      <c r="H1491" s="2">
        <f t="shared" si="35"/>
        <v>0.15999999999999659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141020.24</v>
      </c>
      <c r="D1492" s="1">
        <v>0</v>
      </c>
      <c r="E1492" s="1">
        <v>0</v>
      </c>
      <c r="F1492" s="1">
        <v>0</v>
      </c>
      <c r="G1492" s="2">
        <f t="shared" si="34"/>
        <v>1833.2631199999998</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686199.95000000007</v>
      </c>
      <c r="D1499" s="1">
        <v>0</v>
      </c>
      <c r="E1499" s="1">
        <v>0</v>
      </c>
      <c r="F1499" s="1">
        <v>0</v>
      </c>
      <c r="G1499" s="2">
        <f t="shared" si="34"/>
        <v>13723.999000000002</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545179.71000000008</v>
      </c>
      <c r="D1501" s="1">
        <v>0</v>
      </c>
      <c r="E1501" s="1">
        <v>0</v>
      </c>
      <c r="F1501" s="1">
        <v>0</v>
      </c>
      <c r="G1501" s="2">
        <f t="shared" si="34"/>
        <v>11993.95362</v>
      </c>
      <c r="H1501" s="2">
        <f t="shared" si="35"/>
        <v>0.28999999992083758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460397.63</v>
      </c>
      <c r="D1502" s="1">
        <v>0</v>
      </c>
      <c r="E1502" s="1">
        <v>0</v>
      </c>
      <c r="F1502" s="1">
        <v>0</v>
      </c>
      <c r="G1502" s="2">
        <f t="shared" si="34"/>
        <v>10589.145490000001</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82692.240000000005</v>
      </c>
      <c r="D1503" s="1">
        <v>0</v>
      </c>
      <c r="E1503" s="1">
        <v>0</v>
      </c>
      <c r="F1503" s="1">
        <v>0</v>
      </c>
      <c r="G1503" s="2">
        <f t="shared" si="34"/>
        <v>1984.6137600000002</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1838.68</v>
      </c>
      <c r="D1504" s="1">
        <v>0</v>
      </c>
      <c r="E1504" s="1">
        <v>0</v>
      </c>
      <c r="F1504" s="1">
        <v>0</v>
      </c>
      <c r="G1504" s="2">
        <f t="shared" si="34"/>
        <v>45.967000000000006</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251.16</v>
      </c>
      <c r="D1509" s="1">
        <v>0</v>
      </c>
      <c r="E1509" s="1">
        <v>0</v>
      </c>
      <c r="F1509" s="1">
        <v>0</v>
      </c>
      <c r="G1509" s="2">
        <f t="shared" si="34"/>
        <v>7.5347999999999997</v>
      </c>
      <c r="H1509" s="2">
        <f t="shared" si="35"/>
        <v>0.15999999999999659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141020.24</v>
      </c>
      <c r="D1510" s="1">
        <v>0</v>
      </c>
      <c r="E1510" s="1">
        <v>0</v>
      </c>
      <c r="F1510" s="1">
        <v>0</v>
      </c>
      <c r="G1510" s="2">
        <f t="shared" si="34"/>
        <v>4371.6274399999993</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41553.320000000065</v>
      </c>
      <c r="D1517" s="1">
        <v>0</v>
      </c>
      <c r="E1517" s="1">
        <v>0</v>
      </c>
      <c r="F1517" s="1">
        <v>0</v>
      </c>
      <c r="G1517" s="2">
        <f t="shared" si="34"/>
        <v>1579.0261600000024</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41553.32</v>
      </c>
      <c r="D1576" s="1">
        <v>0</v>
      </c>
      <c r="E1576" s="1">
        <v>0</v>
      </c>
      <c r="F1576" s="1">
        <v>0</v>
      </c>
      <c r="G1576" s="2">
        <f t="shared" si="34"/>
        <v>4030.6720399999999</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41553.32</v>
      </c>
      <c r="D1578" s="1">
        <v>0</v>
      </c>
      <c r="E1578" s="1">
        <v>0</v>
      </c>
      <c r="F1578" s="1">
        <v>0</v>
      </c>
      <c r="G1578" s="2">
        <f t="shared" si="34"/>
        <v>4113.7786800000003</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481998.04</v>
      </c>
      <c r="I16" s="170">
        <f>'PR-RAS'!E6</f>
        <v>699332.37000000011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476823.80000000005</v>
      </c>
      <c r="I17" s="170">
        <f>'PR-RAS'!E151</f>
        <v>543815.37000000011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2810.9199999999605</v>
      </c>
      <c r="I18" s="170">
        <f>'PR-RAS'!E645</f>
        <v>17302.55000000001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365728.94</v>
      </c>
      <c r="I20" s="173">
        <f>BILANCA!E7</f>
        <v>491668.59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40135.289999999994</v>
      </c>
      <c r="I21" s="175">
        <f>BILANCA!E68</f>
        <v>58855.87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37324.370000000003</v>
      </c>
      <c r="I22" s="175">
        <f>BILANCA!E176</f>
        <v>41553.32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368539.86</v>
      </c>
      <c r="I23" s="177">
        <f>BILANCA!E237</f>
        <v>508971.14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478540.02</v>
      </c>
      <c r="I27" s="175">
        <f>'RAS-funkcijski'!E114</f>
        <v>684835.61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478540.02</v>
      </c>
      <c r="I28" s="179">
        <f>'RAS-funkcijski'!E141</f>
        <v>684835.61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201.65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201.65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37324.39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41553.320000000065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41553.32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481998.04</v>
      </c>
      <c r="E6" s="51">
        <f>E7+E44+E50+E82+E106+E124+E133+E139</f>
        <v>699332.37000000011</v>
      </c>
      <c r="F6" s="52">
        <f t="shared" ref="F6:F131" si="0">IF(D6&lt;&gt;0,IF(E6/D6&gt;=100,"&gt;&gt;100",E6/D6*100),"-")</f>
        <v>145.09029331322597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417939.42</v>
      </c>
      <c r="E50" s="51">
        <f>E51+E54+E59+E62+E65+E68+E71+E74+E77</f>
        <v>486070.28</v>
      </c>
      <c r="F50" s="52">
        <f t="shared" si="0"/>
        <v>116.30161136750394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417939.42</v>
      </c>
      <c r="E68" s="51">
        <f t="shared" si="15"/>
        <v>486070.28</v>
      </c>
      <c r="F68" s="52">
        <f t="shared" si="0"/>
        <v>116.30161136750394</v>
      </c>
    </row>
    <row r="69" spans="1:6" ht="12.75" customHeight="1" x14ac:dyDescent="0.2">
      <c r="A69" s="53" t="s">
        <v>184</v>
      </c>
      <c r="B69" s="85" t="s">
        <v>185</v>
      </c>
      <c r="C69" s="50" t="s">
        <v>184</v>
      </c>
      <c r="D69" s="242">
        <v>417574.43</v>
      </c>
      <c r="E69" s="242">
        <v>485699.28</v>
      </c>
      <c r="F69" s="52">
        <f t="shared" si="0"/>
        <v>116.31442088060804</v>
      </c>
    </row>
    <row r="70" spans="1:6" ht="24" x14ac:dyDescent="0.2">
      <c r="A70" s="53" t="s">
        <v>186</v>
      </c>
      <c r="B70" s="85" t="s">
        <v>187</v>
      </c>
      <c r="C70" s="50" t="s">
        <v>186</v>
      </c>
      <c r="D70" s="242">
        <v>364.99</v>
      </c>
      <c r="E70" s="242">
        <v>371</v>
      </c>
      <c r="F70" s="52">
        <f t="shared" si="0"/>
        <v>101.64662045535493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1632.49</v>
      </c>
      <c r="E106" s="51">
        <f t="shared" si="23"/>
        <v>2652.88</v>
      </c>
      <c r="F106" s="52">
        <f t="shared" si="0"/>
        <v>162.50513019987872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1632.49</v>
      </c>
      <c r="E112" s="51">
        <f t="shared" si="25"/>
        <v>2652.88</v>
      </c>
      <c r="F112" s="52">
        <f t="shared" si="0"/>
        <v>162.50513019987872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1632.49</v>
      </c>
      <c r="E117" s="242">
        <v>2652.88</v>
      </c>
      <c r="F117" s="52">
        <f t="shared" si="0"/>
        <v>162.50513019987872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5640.1799999999994</v>
      </c>
      <c r="E124" s="51">
        <f t="shared" si="27"/>
        <v>9432</v>
      </c>
      <c r="F124" s="52">
        <f t="shared" si="0"/>
        <v>167.22870546684683</v>
      </c>
    </row>
    <row r="125" spans="1:6" ht="12.75" customHeight="1" x14ac:dyDescent="0.2">
      <c r="A125" s="53">
        <v>661</v>
      </c>
      <c r="B125" s="86" t="s">
        <v>296</v>
      </c>
      <c r="C125" s="50" t="s">
        <v>297</v>
      </c>
      <c r="D125" s="51">
        <f t="shared" ref="D125:E125" si="28">SUM(D126:D127)</f>
        <v>610.53</v>
      </c>
      <c r="E125" s="51">
        <f t="shared" si="28"/>
        <v>1899</v>
      </c>
      <c r="F125" s="52">
        <f t="shared" si="0"/>
        <v>311.04122647535746</v>
      </c>
    </row>
    <row r="126" spans="1:6" ht="12.75" customHeight="1" x14ac:dyDescent="0.2">
      <c r="A126" s="53">
        <v>6614</v>
      </c>
      <c r="B126" s="86" t="s">
        <v>298</v>
      </c>
      <c r="C126" s="50" t="s">
        <v>299</v>
      </c>
      <c r="D126" s="242">
        <v>278.72000000000003</v>
      </c>
      <c r="E126" s="242">
        <v>1499</v>
      </c>
      <c r="F126" s="52">
        <f t="shared" si="0"/>
        <v>537.8157290470723</v>
      </c>
    </row>
    <row r="127" spans="1:6" ht="12.75" customHeight="1" x14ac:dyDescent="0.2">
      <c r="A127" s="53">
        <v>6615</v>
      </c>
      <c r="B127" s="86" t="s">
        <v>300</v>
      </c>
      <c r="C127" s="50" t="s">
        <v>301</v>
      </c>
      <c r="D127" s="242">
        <v>331.81</v>
      </c>
      <c r="E127" s="242">
        <v>400</v>
      </c>
      <c r="F127" s="52">
        <f t="shared" si="0"/>
        <v>120.55091769386095</v>
      </c>
    </row>
    <row r="128" spans="1:6" ht="24" x14ac:dyDescent="0.2">
      <c r="A128" s="53">
        <v>663</v>
      </c>
      <c r="B128" s="231" t="s">
        <v>302</v>
      </c>
      <c r="C128" s="50" t="s">
        <v>303</v>
      </c>
      <c r="D128" s="51">
        <f t="shared" ref="D128:E128" si="29">SUM(D129:D132)</f>
        <v>5029.6499999999996</v>
      </c>
      <c r="E128" s="51">
        <f t="shared" si="29"/>
        <v>7533</v>
      </c>
      <c r="F128" s="52">
        <f t="shared" si="0"/>
        <v>149.77185291223049</v>
      </c>
    </row>
    <row r="129" spans="1:6" ht="12.75" customHeight="1" x14ac:dyDescent="0.2">
      <c r="A129" s="53">
        <v>6631</v>
      </c>
      <c r="B129" s="86" t="s">
        <v>304</v>
      </c>
      <c r="C129" s="50" t="s">
        <v>305</v>
      </c>
      <c r="D129" s="242">
        <v>5029.6499999999996</v>
      </c>
      <c r="E129" s="242">
        <v>7533</v>
      </c>
      <c r="F129" s="52">
        <f t="shared" si="0"/>
        <v>149.77185291223049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56785.95</v>
      </c>
      <c r="E133" s="51">
        <f t="shared" si="30"/>
        <v>201177.21000000002</v>
      </c>
      <c r="F133" s="52">
        <f t="shared" ref="F133:F223" si="31">IF(D133&lt;&gt;0,IF(E133/D133&gt;=100,"&gt;&gt;100",E133/D133*100),"-")</f>
        <v>354.27286150887682</v>
      </c>
    </row>
    <row r="134" spans="1:6" ht="24" x14ac:dyDescent="0.2">
      <c r="A134" s="53">
        <v>671</v>
      </c>
      <c r="B134" s="232" t="s">
        <v>314</v>
      </c>
      <c r="C134" s="50" t="s">
        <v>315</v>
      </c>
      <c r="D134" s="51">
        <f t="shared" ref="D134:E134" si="32">SUM(D135:D137)</f>
        <v>56785.95</v>
      </c>
      <c r="E134" s="51">
        <f t="shared" si="32"/>
        <v>201177.21000000002</v>
      </c>
      <c r="F134" s="52">
        <f t="shared" si="31"/>
        <v>354.27286150887682</v>
      </c>
    </row>
    <row r="135" spans="1:6" ht="12.75" customHeight="1" x14ac:dyDescent="0.2">
      <c r="A135" s="53">
        <v>6711</v>
      </c>
      <c r="B135" s="85" t="s">
        <v>316</v>
      </c>
      <c r="C135" s="50" t="s">
        <v>317</v>
      </c>
      <c r="D135" s="242">
        <v>55428.86</v>
      </c>
      <c r="E135" s="242">
        <v>60538.29</v>
      </c>
      <c r="F135" s="52">
        <f t="shared" si="31"/>
        <v>109.21799582383618</v>
      </c>
    </row>
    <row r="136" spans="1:6" ht="24" x14ac:dyDescent="0.2">
      <c r="A136" s="53">
        <v>6712</v>
      </c>
      <c r="B136" s="232" t="s">
        <v>318</v>
      </c>
      <c r="C136" s="50" t="s">
        <v>319</v>
      </c>
      <c r="D136" s="242">
        <v>1357.09</v>
      </c>
      <c r="E136" s="242">
        <v>140638.92000000001</v>
      </c>
      <c r="F136" s="52" t="str">
        <f t="shared" si="31"/>
        <v>&gt;&gt;100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476823.80000000005</v>
      </c>
      <c r="E151" s="51">
        <f t="shared" si="35"/>
        <v>543815.37000000011</v>
      </c>
      <c r="F151" s="52">
        <f t="shared" si="31"/>
        <v>114.0495440873547</v>
      </c>
    </row>
    <row r="152" spans="1:6" ht="12.75" customHeight="1" x14ac:dyDescent="0.2">
      <c r="A152" s="53">
        <v>31</v>
      </c>
      <c r="B152" s="85" t="s">
        <v>349</v>
      </c>
      <c r="C152" s="50" t="s">
        <v>35</v>
      </c>
      <c r="D152" s="51">
        <f t="shared" ref="D152:E152" si="36">D153+D158+D159</f>
        <v>406110.72000000003</v>
      </c>
      <c r="E152" s="51">
        <f t="shared" si="36"/>
        <v>460382.85000000003</v>
      </c>
      <c r="F152" s="52">
        <f t="shared" si="31"/>
        <v>113.36387525057205</v>
      </c>
    </row>
    <row r="153" spans="1:6" ht="12.75" customHeight="1" x14ac:dyDescent="0.2">
      <c r="A153" s="53">
        <v>311</v>
      </c>
      <c r="B153" s="85" t="s">
        <v>350</v>
      </c>
      <c r="C153" s="50" t="s">
        <v>351</v>
      </c>
      <c r="D153" s="51">
        <f t="shared" ref="D153:E153" si="37">SUM(D154:D157)</f>
        <v>331074.87</v>
      </c>
      <c r="E153" s="51">
        <f t="shared" si="37"/>
        <v>378100.31</v>
      </c>
      <c r="F153" s="52">
        <f t="shared" si="31"/>
        <v>114.20386875029205</v>
      </c>
    </row>
    <row r="154" spans="1:6" ht="12.75" customHeight="1" x14ac:dyDescent="0.2">
      <c r="A154" s="53">
        <v>3111</v>
      </c>
      <c r="B154" s="85" t="s">
        <v>352</v>
      </c>
      <c r="C154" s="50" t="s">
        <v>353</v>
      </c>
      <c r="D154" s="242">
        <v>331074.87</v>
      </c>
      <c r="E154" s="242">
        <v>378100.31</v>
      </c>
      <c r="F154" s="52">
        <f t="shared" si="31"/>
        <v>114.20386875029205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20379.89</v>
      </c>
      <c r="E158" s="242">
        <v>19866.400000000001</v>
      </c>
      <c r="F158" s="52">
        <f t="shared" si="31"/>
        <v>97.480408382969699</v>
      </c>
    </row>
    <row r="159" spans="1:6" ht="12.75" customHeight="1" x14ac:dyDescent="0.2">
      <c r="A159" s="53">
        <v>313</v>
      </c>
      <c r="B159" s="85" t="s">
        <v>362</v>
      </c>
      <c r="C159" s="50" t="s">
        <v>363</v>
      </c>
      <c r="D159" s="51">
        <f t="shared" ref="D159:E159" si="38">SUM(D160:D162)</f>
        <v>54655.96</v>
      </c>
      <c r="E159" s="51">
        <f t="shared" si="38"/>
        <v>62416.14</v>
      </c>
      <c r="F159" s="52">
        <f t="shared" si="31"/>
        <v>114.19823199519321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54586.54</v>
      </c>
      <c r="E161" s="242">
        <v>62344.74</v>
      </c>
      <c r="F161" s="52">
        <f t="shared" si="31"/>
        <v>114.21266121648304</v>
      </c>
    </row>
    <row r="162" spans="1:6" ht="12.75" customHeight="1" x14ac:dyDescent="0.2">
      <c r="A162" s="53">
        <v>3133</v>
      </c>
      <c r="B162" s="85" t="s">
        <v>367</v>
      </c>
      <c r="C162" s="50" t="s">
        <v>368</v>
      </c>
      <c r="D162" s="242">
        <v>69.42</v>
      </c>
      <c r="E162" s="242">
        <v>71.400000000000006</v>
      </c>
      <c r="F162" s="52">
        <f t="shared" si="31"/>
        <v>102.85220397579948</v>
      </c>
    </row>
    <row r="163" spans="1:6" ht="12.75" customHeight="1" x14ac:dyDescent="0.2">
      <c r="A163" s="53">
        <v>32</v>
      </c>
      <c r="B163" s="85" t="s">
        <v>369</v>
      </c>
      <c r="C163" s="50" t="s">
        <v>370</v>
      </c>
      <c r="D163" s="51">
        <f t="shared" ref="D163:E163" si="39">D164+D169+D177+D187+D188</f>
        <v>68993.440000000002</v>
      </c>
      <c r="E163" s="51">
        <f t="shared" si="39"/>
        <v>81357.460000000006</v>
      </c>
      <c r="F163" s="52">
        <f t="shared" si="31"/>
        <v>117.9205733182749</v>
      </c>
    </row>
    <row r="164" spans="1:6" ht="12.75" customHeight="1" x14ac:dyDescent="0.2">
      <c r="A164" s="53">
        <v>321</v>
      </c>
      <c r="B164" s="85" t="s">
        <v>371</v>
      </c>
      <c r="C164" s="50" t="s">
        <v>372</v>
      </c>
      <c r="D164" s="51">
        <f t="shared" ref="D164:E164" si="40">SUM(D165:D168)</f>
        <v>19058.72</v>
      </c>
      <c r="E164" s="51">
        <f t="shared" si="40"/>
        <v>20945.84</v>
      </c>
      <c r="F164" s="52">
        <f t="shared" si="31"/>
        <v>109.90160934207542</v>
      </c>
    </row>
    <row r="165" spans="1:6" ht="12.75" customHeight="1" x14ac:dyDescent="0.2">
      <c r="A165" s="53">
        <v>3211</v>
      </c>
      <c r="B165" s="85" t="s">
        <v>373</v>
      </c>
      <c r="C165" s="50" t="s">
        <v>374</v>
      </c>
      <c r="D165" s="242">
        <v>2957.2</v>
      </c>
      <c r="E165" s="242">
        <v>2655.13</v>
      </c>
      <c r="F165" s="52">
        <f t="shared" si="31"/>
        <v>89.785269849857983</v>
      </c>
    </row>
    <row r="166" spans="1:6" ht="12.75" customHeight="1" x14ac:dyDescent="0.2">
      <c r="A166" s="53">
        <v>3212</v>
      </c>
      <c r="B166" s="85" t="s">
        <v>375</v>
      </c>
      <c r="C166" s="50" t="s">
        <v>376</v>
      </c>
      <c r="D166" s="242">
        <v>13660.61</v>
      </c>
      <c r="E166" s="242">
        <v>15469.91</v>
      </c>
      <c r="F166" s="52">
        <f t="shared" si="31"/>
        <v>113.2446501290938</v>
      </c>
    </row>
    <row r="167" spans="1:6" ht="12.75" customHeight="1" x14ac:dyDescent="0.2">
      <c r="A167" s="53">
        <v>3213</v>
      </c>
      <c r="B167" s="85" t="s">
        <v>377</v>
      </c>
      <c r="C167" s="50" t="s">
        <v>378</v>
      </c>
      <c r="D167" s="242">
        <v>451.26</v>
      </c>
      <c r="E167" s="242">
        <v>560</v>
      </c>
      <c r="F167" s="52">
        <f t="shared" si="31"/>
        <v>124.09697292026769</v>
      </c>
    </row>
    <row r="168" spans="1:6" ht="12.75" customHeight="1" x14ac:dyDescent="0.2">
      <c r="A168" s="53">
        <v>3214</v>
      </c>
      <c r="B168" s="85" t="s">
        <v>379</v>
      </c>
      <c r="C168" s="50" t="s">
        <v>380</v>
      </c>
      <c r="D168" s="242">
        <v>1989.65</v>
      </c>
      <c r="E168" s="242">
        <v>2260.8000000000002</v>
      </c>
      <c r="F168" s="52">
        <f t="shared" si="31"/>
        <v>113.62802502952781</v>
      </c>
    </row>
    <row r="169" spans="1:6" ht="12.75" customHeight="1" x14ac:dyDescent="0.2">
      <c r="A169" s="53">
        <v>322</v>
      </c>
      <c r="B169" s="85" t="s">
        <v>381</v>
      </c>
      <c r="C169" s="50" t="s">
        <v>382</v>
      </c>
      <c r="D169" s="51">
        <f t="shared" ref="D169:E169" si="41">SUM(D170:D176)</f>
        <v>16172.070000000002</v>
      </c>
      <c r="E169" s="51">
        <f t="shared" si="41"/>
        <v>18969.77</v>
      </c>
      <c r="F169" s="52">
        <f t="shared" si="31"/>
        <v>117.29957884179328</v>
      </c>
    </row>
    <row r="170" spans="1:6" ht="12.75" customHeight="1" x14ac:dyDescent="0.2">
      <c r="A170" s="53">
        <v>3221</v>
      </c>
      <c r="B170" s="85" t="s">
        <v>383</v>
      </c>
      <c r="C170" s="50" t="s">
        <v>384</v>
      </c>
      <c r="D170" s="242">
        <v>3361.43</v>
      </c>
      <c r="E170" s="242">
        <v>4396.88</v>
      </c>
      <c r="F170" s="52">
        <f t="shared" si="31"/>
        <v>130.80385431200412</v>
      </c>
    </row>
    <row r="171" spans="1:6" ht="12.75" customHeight="1" x14ac:dyDescent="0.2">
      <c r="A171" s="53">
        <v>3222</v>
      </c>
      <c r="B171" s="85" t="s">
        <v>385</v>
      </c>
      <c r="C171" s="50" t="s">
        <v>386</v>
      </c>
      <c r="D171" s="242">
        <v>1987.86</v>
      </c>
      <c r="E171" s="242">
        <v>2597.02</v>
      </c>
      <c r="F171" s="52">
        <f t="shared" si="31"/>
        <v>130.64400913545219</v>
      </c>
    </row>
    <row r="172" spans="1:6" ht="12.75" customHeight="1" x14ac:dyDescent="0.2">
      <c r="A172" s="53">
        <v>3223</v>
      </c>
      <c r="B172" s="85" t="s">
        <v>387</v>
      </c>
      <c r="C172" s="50" t="s">
        <v>388</v>
      </c>
      <c r="D172" s="242">
        <v>10053.57</v>
      </c>
      <c r="E172" s="242">
        <v>11895.88</v>
      </c>
      <c r="F172" s="52">
        <f t="shared" si="31"/>
        <v>118.32493333213972</v>
      </c>
    </row>
    <row r="173" spans="1:6" ht="12.75" customHeight="1" x14ac:dyDescent="0.2">
      <c r="A173" s="53">
        <v>3224</v>
      </c>
      <c r="B173" s="85" t="s">
        <v>389</v>
      </c>
      <c r="C173" s="50" t="s">
        <v>390</v>
      </c>
      <c r="D173" s="242">
        <v>279.12</v>
      </c>
      <c r="E173" s="242">
        <v>45.49</v>
      </c>
      <c r="F173" s="52">
        <f t="shared" si="31"/>
        <v>16.297649756377186</v>
      </c>
    </row>
    <row r="174" spans="1:6" ht="12.75" customHeight="1" x14ac:dyDescent="0.2">
      <c r="A174" s="53">
        <v>3225</v>
      </c>
      <c r="B174" s="85" t="s">
        <v>391</v>
      </c>
      <c r="C174" s="50" t="s">
        <v>392</v>
      </c>
      <c r="D174" s="242">
        <v>248.84</v>
      </c>
      <c r="E174" s="242">
        <v>34.5</v>
      </c>
      <c r="F174" s="52">
        <f t="shared" si="31"/>
        <v>13.864330493489794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241.25</v>
      </c>
      <c r="E176" s="242">
        <v>0</v>
      </c>
      <c r="F176" s="52">
        <f t="shared" si="31"/>
        <v>0</v>
      </c>
    </row>
    <row r="177" spans="1:6" ht="12.75" customHeight="1" x14ac:dyDescent="0.2">
      <c r="A177" s="53">
        <v>323</v>
      </c>
      <c r="B177" s="85" t="s">
        <v>397</v>
      </c>
      <c r="C177" s="50" t="s">
        <v>398</v>
      </c>
      <c r="D177" s="51">
        <f t="shared" ref="D177:E177" si="42">SUM(D178:D186)</f>
        <v>25264.760000000002</v>
      </c>
      <c r="E177" s="51">
        <f t="shared" si="42"/>
        <v>31256.9</v>
      </c>
      <c r="F177" s="52">
        <f t="shared" si="31"/>
        <v>123.71738342260127</v>
      </c>
    </row>
    <row r="178" spans="1:6" ht="12.75" customHeight="1" x14ac:dyDescent="0.2">
      <c r="A178" s="53">
        <v>3231</v>
      </c>
      <c r="B178" s="85" t="s">
        <v>399</v>
      </c>
      <c r="C178" s="50" t="s">
        <v>400</v>
      </c>
      <c r="D178" s="242">
        <v>1138.74</v>
      </c>
      <c r="E178" s="242">
        <v>1179.58</v>
      </c>
      <c r="F178" s="52">
        <f t="shared" si="31"/>
        <v>103.58642007833218</v>
      </c>
    </row>
    <row r="179" spans="1:6" ht="12.75" customHeight="1" x14ac:dyDescent="0.2">
      <c r="A179" s="53">
        <v>3232</v>
      </c>
      <c r="B179" s="85" t="s">
        <v>401</v>
      </c>
      <c r="C179" s="50" t="s">
        <v>402</v>
      </c>
      <c r="D179" s="242">
        <v>4625.33</v>
      </c>
      <c r="E179" s="242">
        <v>3966.75</v>
      </c>
      <c r="F179" s="52">
        <f t="shared" si="31"/>
        <v>85.761448372332353</v>
      </c>
    </row>
    <row r="180" spans="1:6" ht="12.75" customHeight="1" x14ac:dyDescent="0.2">
      <c r="A180" s="53">
        <v>3233</v>
      </c>
      <c r="B180" s="85" t="s">
        <v>403</v>
      </c>
      <c r="C180" s="50" t="s">
        <v>404</v>
      </c>
      <c r="D180" s="242">
        <v>1175.3900000000001</v>
      </c>
      <c r="E180" s="242">
        <v>248.85</v>
      </c>
      <c r="F180" s="52">
        <f t="shared" si="31"/>
        <v>21.171696202962419</v>
      </c>
    </row>
    <row r="181" spans="1:6" ht="12.75" customHeight="1" x14ac:dyDescent="0.2">
      <c r="A181" s="53">
        <v>3234</v>
      </c>
      <c r="B181" s="85" t="s">
        <v>405</v>
      </c>
      <c r="C181" s="50" t="s">
        <v>406</v>
      </c>
      <c r="D181" s="242">
        <v>2082.8200000000002</v>
      </c>
      <c r="E181" s="242">
        <v>2047.71</v>
      </c>
      <c r="F181" s="52">
        <f t="shared" si="31"/>
        <v>98.314304644664446</v>
      </c>
    </row>
    <row r="182" spans="1:6" ht="12.75" customHeight="1" x14ac:dyDescent="0.2">
      <c r="A182" s="53">
        <v>3235</v>
      </c>
      <c r="B182" s="85" t="s">
        <v>407</v>
      </c>
      <c r="C182" s="50" t="s">
        <v>408</v>
      </c>
      <c r="D182" s="242">
        <v>3590.15</v>
      </c>
      <c r="E182" s="242">
        <v>3900.96</v>
      </c>
      <c r="F182" s="52">
        <f t="shared" si="31"/>
        <v>108.65729844156928</v>
      </c>
    </row>
    <row r="183" spans="1:6" ht="12.75" customHeight="1" x14ac:dyDescent="0.2">
      <c r="A183" s="53">
        <v>3236</v>
      </c>
      <c r="B183" s="85" t="s">
        <v>409</v>
      </c>
      <c r="C183" s="50" t="s">
        <v>410</v>
      </c>
      <c r="D183" s="242">
        <v>1497.11</v>
      </c>
      <c r="E183" s="242">
        <v>89.86</v>
      </c>
      <c r="F183" s="52">
        <f t="shared" si="31"/>
        <v>6.0022309649925525</v>
      </c>
    </row>
    <row r="184" spans="1:6" ht="12.75" customHeight="1" x14ac:dyDescent="0.2">
      <c r="A184" s="53">
        <v>3237</v>
      </c>
      <c r="B184" s="85" t="s">
        <v>411</v>
      </c>
      <c r="C184" s="50" t="s">
        <v>412</v>
      </c>
      <c r="D184" s="242">
        <v>8131.66</v>
      </c>
      <c r="E184" s="242">
        <v>14267.01</v>
      </c>
      <c r="F184" s="52">
        <f t="shared" si="31"/>
        <v>175.45015408907898</v>
      </c>
    </row>
    <row r="185" spans="1:6" ht="12.75" customHeight="1" x14ac:dyDescent="0.2">
      <c r="A185" s="53">
        <v>3238</v>
      </c>
      <c r="B185" s="85" t="s">
        <v>413</v>
      </c>
      <c r="C185" s="50" t="s">
        <v>414</v>
      </c>
      <c r="D185" s="242">
        <v>2100.31</v>
      </c>
      <c r="E185" s="242">
        <v>3723.63</v>
      </c>
      <c r="F185" s="52">
        <f t="shared" si="31"/>
        <v>177.28954297222793</v>
      </c>
    </row>
    <row r="186" spans="1:6" ht="12.75" customHeight="1" x14ac:dyDescent="0.2">
      <c r="A186" s="53">
        <v>3239</v>
      </c>
      <c r="B186" s="85" t="s">
        <v>415</v>
      </c>
      <c r="C186" s="50" t="s">
        <v>416</v>
      </c>
      <c r="D186" s="242">
        <v>923.25</v>
      </c>
      <c r="E186" s="242">
        <v>1832.55</v>
      </c>
      <c r="F186" s="52">
        <f t="shared" si="31"/>
        <v>198.48903330625507</v>
      </c>
    </row>
    <row r="187" spans="1:6" ht="12.75" customHeight="1" x14ac:dyDescent="0.2">
      <c r="A187" s="53">
        <v>324</v>
      </c>
      <c r="B187" s="85" t="s">
        <v>417</v>
      </c>
      <c r="C187" s="50" t="s">
        <v>418</v>
      </c>
      <c r="D187" s="242">
        <v>31.85</v>
      </c>
      <c r="E187" s="242">
        <v>48</v>
      </c>
      <c r="F187" s="52">
        <f t="shared" si="31"/>
        <v>150.70643642072213</v>
      </c>
    </row>
    <row r="188" spans="1:6" ht="12.75" customHeight="1" x14ac:dyDescent="0.2">
      <c r="A188" s="53">
        <v>329</v>
      </c>
      <c r="B188" s="85" t="s">
        <v>419</v>
      </c>
      <c r="C188" s="50" t="s">
        <v>420</v>
      </c>
      <c r="D188" s="51">
        <f t="shared" ref="D188:E188" si="43">SUM(D189:D195)</f>
        <v>8466.0400000000009</v>
      </c>
      <c r="E188" s="51">
        <f t="shared" si="43"/>
        <v>10136.950000000001</v>
      </c>
      <c r="F188" s="52">
        <f t="shared" si="31"/>
        <v>119.73661830088211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34.07</v>
      </c>
      <c r="E190" s="242">
        <v>215.68</v>
      </c>
      <c r="F190" s="52">
        <f t="shared" si="31"/>
        <v>633.0496037569709</v>
      </c>
    </row>
    <row r="191" spans="1:6" ht="12.75" customHeight="1" x14ac:dyDescent="0.2">
      <c r="A191" s="53">
        <v>3293</v>
      </c>
      <c r="B191" s="85" t="s">
        <v>425</v>
      </c>
      <c r="C191" s="50" t="s">
        <v>426</v>
      </c>
      <c r="D191" s="242">
        <v>530.89</v>
      </c>
      <c r="E191" s="242">
        <v>0</v>
      </c>
      <c r="F191" s="52">
        <f t="shared" si="31"/>
        <v>0</v>
      </c>
    </row>
    <row r="192" spans="1:6" ht="12.75" customHeight="1" x14ac:dyDescent="0.2">
      <c r="A192" s="53">
        <v>3294</v>
      </c>
      <c r="B192" s="85" t="s">
        <v>427</v>
      </c>
      <c r="C192" s="50" t="s">
        <v>428</v>
      </c>
      <c r="D192" s="242">
        <v>33.18</v>
      </c>
      <c r="E192" s="242">
        <v>429.9</v>
      </c>
      <c r="F192" s="52">
        <f t="shared" si="31"/>
        <v>1295.6600361663652</v>
      </c>
    </row>
    <row r="193" spans="1:6" ht="12.75" customHeight="1" x14ac:dyDescent="0.2">
      <c r="A193" s="53">
        <v>3295</v>
      </c>
      <c r="B193" s="85" t="s">
        <v>429</v>
      </c>
      <c r="C193" s="50" t="s">
        <v>430</v>
      </c>
      <c r="D193" s="242">
        <v>1481.52</v>
      </c>
      <c r="E193" s="242">
        <v>1810.43</v>
      </c>
      <c r="F193" s="52">
        <f t="shared" si="31"/>
        <v>122.20084777795779</v>
      </c>
    </row>
    <row r="194" spans="1:6" ht="12.75" customHeight="1" x14ac:dyDescent="0.2">
      <c r="A194" s="53" t="s">
        <v>431</v>
      </c>
      <c r="B194" s="85" t="s">
        <v>432</v>
      </c>
      <c r="C194" s="50" t="s">
        <v>431</v>
      </c>
      <c r="D194" s="242">
        <v>1990.04</v>
      </c>
      <c r="E194" s="242">
        <v>1799.76</v>
      </c>
      <c r="F194" s="52">
        <f t="shared" si="31"/>
        <v>90.438383148077435</v>
      </c>
    </row>
    <row r="195" spans="1:6" ht="12.75" customHeight="1" x14ac:dyDescent="0.2">
      <c r="A195" s="53">
        <v>3299</v>
      </c>
      <c r="B195" s="85" t="s">
        <v>433</v>
      </c>
      <c r="C195" s="50" t="s">
        <v>434</v>
      </c>
      <c r="D195" s="242">
        <v>4396.34</v>
      </c>
      <c r="E195" s="242">
        <v>5881.18</v>
      </c>
      <c r="F195" s="52">
        <f t="shared" si="31"/>
        <v>133.77445784447971</v>
      </c>
    </row>
    <row r="196" spans="1:6" ht="12.75" customHeight="1" x14ac:dyDescent="0.2">
      <c r="A196" s="53">
        <v>34</v>
      </c>
      <c r="B196" s="232" t="s">
        <v>435</v>
      </c>
      <c r="C196" s="50" t="s">
        <v>436</v>
      </c>
      <c r="D196" s="51">
        <f t="shared" ref="D196:E196" si="44">D197+D202+D210</f>
        <v>1719.64</v>
      </c>
      <c r="E196" s="51">
        <f t="shared" si="44"/>
        <v>1838.68</v>
      </c>
      <c r="F196" s="52">
        <f t="shared" si="31"/>
        <v>106.92237910260287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1719.64</v>
      </c>
      <c r="E210" s="51">
        <f t="shared" si="47"/>
        <v>1838.68</v>
      </c>
      <c r="F210" s="52">
        <f t="shared" si="31"/>
        <v>106.92237910260287</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1719.64</v>
      </c>
      <c r="E213" s="242">
        <v>1838.68</v>
      </c>
      <c r="F213" s="52">
        <f t="shared" si="31"/>
        <v>106.92237910260287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236.38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236.38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236.38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476823.80000000005</v>
      </c>
      <c r="E289" s="51">
        <f t="shared" si="79"/>
        <v>543815.37000000011</v>
      </c>
      <c r="F289" s="52">
        <f t="shared" si="76"/>
        <v>114.0495440873547</v>
      </c>
    </row>
    <row r="290" spans="1:6" ht="12.75" customHeight="1" x14ac:dyDescent="0.2">
      <c r="A290" s="53" t="s">
        <v>608</v>
      </c>
      <c r="B290" s="85" t="s">
        <v>619</v>
      </c>
      <c r="C290" s="50" t="s">
        <v>620</v>
      </c>
      <c r="D290" s="51">
        <f>IF(D6&gt;=D289,D6-D289,0)</f>
        <v>5174.2399999999325</v>
      </c>
      <c r="E290" s="51">
        <f>IF(E6&gt;=E289,E6-E289,0)</f>
        <v>155517</v>
      </c>
      <c r="F290" s="52">
        <f t="shared" si="76"/>
        <v>3005.6008225362957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2805.79</v>
      </c>
      <c r="F292" s="52" t="str">
        <f t="shared" si="76"/>
        <v>-</v>
      </c>
    </row>
    <row r="293" spans="1:6" ht="12.75" customHeight="1" x14ac:dyDescent="0.2">
      <c r="A293" s="53">
        <v>92221</v>
      </c>
      <c r="B293" s="85" t="s">
        <v>625</v>
      </c>
      <c r="C293" s="50" t="s">
        <v>626</v>
      </c>
      <c r="D293" s="242">
        <v>647.1</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1716.2199999999998</v>
      </c>
      <c r="E350" s="51">
        <f t="shared" si="95"/>
        <v>141020.24</v>
      </c>
      <c r="F350" s="52">
        <f t="shared" si="81"/>
        <v>8216.909254058337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1716.2199999999998</v>
      </c>
      <c r="E363" s="51">
        <f t="shared" si="99"/>
        <v>16884.349999999999</v>
      </c>
      <c r="F363" s="52">
        <f t="shared" si="81"/>
        <v>983.81035065434514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1357.09</v>
      </c>
      <c r="E369" s="51">
        <f t="shared" si="101"/>
        <v>2550.87</v>
      </c>
      <c r="F369" s="52">
        <f t="shared" si="81"/>
        <v>187.96616289266004</v>
      </c>
    </row>
    <row r="370" spans="1:6" ht="12.75" customHeight="1" x14ac:dyDescent="0.2">
      <c r="A370" s="53">
        <v>4221</v>
      </c>
      <c r="B370" s="85" t="s">
        <v>674</v>
      </c>
      <c r="C370" s="50" t="s">
        <v>766</v>
      </c>
      <c r="D370" s="242">
        <v>235.58</v>
      </c>
      <c r="E370" s="242">
        <v>1569.62</v>
      </c>
      <c r="F370" s="52">
        <f t="shared" si="81"/>
        <v>666.27897105017394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1121.51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981.25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359.13</v>
      </c>
      <c r="E383" s="51">
        <f t="shared" si="103"/>
        <v>381.32</v>
      </c>
      <c r="F383" s="52">
        <f t="shared" si="81"/>
        <v>106.1788210397349</v>
      </c>
    </row>
    <row r="384" spans="1:6" ht="12.75" customHeight="1" x14ac:dyDescent="0.2">
      <c r="A384" s="53">
        <v>4241</v>
      </c>
      <c r="B384" s="85" t="s">
        <v>783</v>
      </c>
      <c r="C384" s="50" t="s">
        <v>784</v>
      </c>
      <c r="D384" s="242">
        <v>359.13</v>
      </c>
      <c r="E384" s="242">
        <v>381.32</v>
      </c>
      <c r="F384" s="52">
        <f t="shared" si="81"/>
        <v>106.1788210397349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13952.16</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13952.16</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124135.89</v>
      </c>
      <c r="F402" s="52" t="str">
        <f t="shared" si="81"/>
        <v>-</v>
      </c>
    </row>
    <row r="403" spans="1:6" ht="12.75" customHeight="1" x14ac:dyDescent="0.2">
      <c r="A403" s="53">
        <v>451</v>
      </c>
      <c r="B403" s="85" t="s">
        <v>811</v>
      </c>
      <c r="C403" s="50" t="s">
        <v>812</v>
      </c>
      <c r="D403" s="242">
        <v>0</v>
      </c>
      <c r="E403" s="242">
        <v>124135.89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1716.2199999999998</v>
      </c>
      <c r="E408" s="51">
        <f t="shared" si="111"/>
        <v>141020.24</v>
      </c>
      <c r="F408" s="52">
        <f t="shared" si="81"/>
        <v>8216.909254058337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481998.04</v>
      </c>
      <c r="E412" s="51">
        <f>E6+E298</f>
        <v>699332.37000000011</v>
      </c>
      <c r="F412" s="52">
        <f t="shared" si="81"/>
        <v>145.09029331322597</v>
      </c>
    </row>
    <row r="413" spans="1:6" ht="12.75" customHeight="1" x14ac:dyDescent="0.2">
      <c r="A413" s="53" t="s">
        <v>608</v>
      </c>
      <c r="B413" s="85" t="s">
        <v>831</v>
      </c>
      <c r="C413" s="50" t="s">
        <v>832</v>
      </c>
      <c r="D413" s="51">
        <f t="shared" ref="D413:E413" si="112">D289+D350</f>
        <v>478540.02</v>
      </c>
      <c r="E413" s="51">
        <f t="shared" si="112"/>
        <v>684835.6100000001</v>
      </c>
      <c r="F413" s="52">
        <f t="shared" si="81"/>
        <v>143.10937045557864</v>
      </c>
    </row>
    <row r="414" spans="1:6" ht="12.75" customHeight="1" x14ac:dyDescent="0.2">
      <c r="A414" s="53" t="s">
        <v>608</v>
      </c>
      <c r="B414" s="85" t="s">
        <v>833</v>
      </c>
      <c r="C414" s="50" t="s">
        <v>834</v>
      </c>
      <c r="D414" s="51">
        <f t="shared" ref="D414:E414" si="113">IF(D412&gt;=D413,D412-D413,0)</f>
        <v>3458.0199999999604</v>
      </c>
      <c r="E414" s="51">
        <f t="shared" si="113"/>
        <v>14496.760000000009</v>
      </c>
      <c r="F414" s="52">
        <f t="shared" si="81"/>
        <v>419.22140415614069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2805.79</v>
      </c>
      <c r="F416" s="52" t="str">
        <f t="shared" si="81"/>
        <v>-</v>
      </c>
    </row>
    <row r="417" spans="1:6" ht="12.75" customHeight="1" x14ac:dyDescent="0.2">
      <c r="A417" s="60" t="s">
        <v>837</v>
      </c>
      <c r="B417" s="85" t="s">
        <v>840</v>
      </c>
      <c r="C417" s="61" t="s">
        <v>841</v>
      </c>
      <c r="D417" s="51">
        <f t="shared" ref="D417:E417" si="116">IF(D293-D292+D410-D409&gt;=0,D293-D292+D410-D409,0)</f>
        <v>647.1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481998.04</v>
      </c>
      <c r="E639" s="51">
        <f t="shared" si="180"/>
        <v>699332.37000000011</v>
      </c>
      <c r="F639" s="52">
        <f t="shared" si="119"/>
        <v>145.09029331322597</v>
      </c>
    </row>
    <row r="640" spans="1:6" ht="12.75" customHeight="1" x14ac:dyDescent="0.2">
      <c r="A640" s="53" t="s">
        <v>608</v>
      </c>
      <c r="B640" s="85" t="s">
        <v>1277</v>
      </c>
      <c r="C640" s="50" t="s">
        <v>1278</v>
      </c>
      <c r="D640" s="51">
        <f t="shared" ref="D640:E640" si="181">D413+D528</f>
        <v>478540.02</v>
      </c>
      <c r="E640" s="51">
        <f t="shared" si="181"/>
        <v>684835.6100000001</v>
      </c>
      <c r="F640" s="52">
        <f t="shared" si="119"/>
        <v>143.10937045557864</v>
      </c>
    </row>
    <row r="641" spans="1:6" ht="12.75" customHeight="1" x14ac:dyDescent="0.2">
      <c r="A641" s="53" t="s">
        <v>608</v>
      </c>
      <c r="B641" s="85" t="s">
        <v>1279</v>
      </c>
      <c r="C641" s="50" t="s">
        <v>1280</v>
      </c>
      <c r="D641" s="51">
        <f t="shared" ref="D641:E641" si="182">IF(D639&gt;=D640,D639-D640,0)</f>
        <v>3458.0199999999604</v>
      </c>
      <c r="E641" s="51">
        <f t="shared" si="182"/>
        <v>14496.760000000009</v>
      </c>
      <c r="F641" s="52">
        <f t="shared" si="119"/>
        <v>419.22140415614069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2805.79</v>
      </c>
      <c r="F643" s="52" t="str">
        <f t="shared" si="119"/>
        <v>-</v>
      </c>
    </row>
    <row r="644" spans="1:6" ht="24" x14ac:dyDescent="0.2">
      <c r="A644" s="60" t="s">
        <v>1285</v>
      </c>
      <c r="B644" s="85" t="s">
        <v>1286</v>
      </c>
      <c r="C644" s="61" t="s">
        <v>1285</v>
      </c>
      <c r="D644" s="51">
        <f t="shared" ref="D644:E644" si="185">IF(D417-D416+D638-D637&gt;=0,D417-D416+D638-D637,0)</f>
        <v>647.1</v>
      </c>
      <c r="E644" s="51">
        <f t="shared" si="185"/>
        <v>0</v>
      </c>
      <c r="F644" s="52">
        <f t="shared" si="119"/>
        <v>0</v>
      </c>
    </row>
    <row r="645" spans="1:6" ht="24" x14ac:dyDescent="0.2">
      <c r="A645" s="53" t="s">
        <v>608</v>
      </c>
      <c r="B645" s="85" t="s">
        <v>1287</v>
      </c>
      <c r="C645" s="50" t="s">
        <v>1288</v>
      </c>
      <c r="D645" s="51">
        <f t="shared" ref="D645:E645" si="186">IF(D641+D643-D642-D644&gt;=0,D641+D643-D642-D644,0)</f>
        <v>2810.9199999999605</v>
      </c>
      <c r="E645" s="51">
        <f t="shared" si="186"/>
        <v>17302.55000000001</v>
      </c>
      <c r="F645" s="52">
        <f t="shared" si="119"/>
        <v>615.5475787286814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34863.06</v>
      </c>
      <c r="E647" s="243">
        <v>40421.660000000003</v>
      </c>
      <c r="F647" s="57">
        <f t="shared" si="119"/>
        <v>115.94409670292856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1911.21</v>
      </c>
      <c r="E650" s="242">
        <v>2886.88</v>
      </c>
      <c r="F650" s="52">
        <f t="shared" si="188"/>
        <v>151.04985846662586</v>
      </c>
    </row>
    <row r="651" spans="1:6" ht="12.75" customHeight="1" x14ac:dyDescent="0.2">
      <c r="A651" s="53" t="s">
        <v>1298</v>
      </c>
      <c r="B651" s="85" t="s">
        <v>1299</v>
      </c>
      <c r="C651" s="50" t="s">
        <v>1298</v>
      </c>
      <c r="D651" s="242">
        <v>1911.21</v>
      </c>
      <c r="E651" s="242">
        <v>2886.88</v>
      </c>
      <c r="F651" s="52">
        <f t="shared" si="188"/>
        <v>151.04985846662586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v>
      </c>
      <c r="E656" s="262">
        <v>19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409385.62</v>
      </c>
      <c r="E675" s="242">
        <v>476673.55</v>
      </c>
      <c r="F675" s="52">
        <f t="shared" si="188"/>
        <v>116.43631986878289</v>
      </c>
    </row>
    <row r="676" spans="1:6" ht="24" x14ac:dyDescent="0.2">
      <c r="A676" s="53">
        <v>63613</v>
      </c>
      <c r="B676" s="232" t="s">
        <v>1349</v>
      </c>
      <c r="C676" s="50" t="s">
        <v>1350</v>
      </c>
      <c r="D676" s="242">
        <v>8188.81</v>
      </c>
      <c r="E676" s="242">
        <v>9025.73</v>
      </c>
      <c r="F676" s="52">
        <f t="shared" si="188"/>
        <v>110.22028841797524</v>
      </c>
    </row>
    <row r="677" spans="1:6" ht="24" x14ac:dyDescent="0.2">
      <c r="A677" s="53">
        <v>63622</v>
      </c>
      <c r="B677" s="232" t="s">
        <v>1351</v>
      </c>
      <c r="C677" s="50" t="s">
        <v>1352</v>
      </c>
      <c r="D677" s="242">
        <v>364.99</v>
      </c>
      <c r="E677" s="242">
        <v>371</v>
      </c>
      <c r="F677" s="52">
        <f t="shared" si="188"/>
        <v>101.64662045535493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1632.49</v>
      </c>
      <c r="E710" s="242">
        <v>1298.8800000000001</v>
      </c>
      <c r="F710" s="52">
        <f t="shared" si="188"/>
        <v>79.564346489105603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4287.59</v>
      </c>
      <c r="E716" s="242">
        <v>2195.39</v>
      </c>
      <c r="F716" s="52">
        <f t="shared" si="188"/>
        <v>51.203356664233283</v>
      </c>
    </row>
    <row r="717" spans="1:6" ht="12.75" customHeight="1" x14ac:dyDescent="0.2">
      <c r="A717" s="53">
        <v>31215</v>
      </c>
      <c r="B717" s="85" t="s">
        <v>1413</v>
      </c>
      <c r="C717" s="50" t="s">
        <v>1414</v>
      </c>
      <c r="D717" s="242">
        <v>0</v>
      </c>
      <c r="E717" s="242">
        <v>1429.57</v>
      </c>
      <c r="F717" s="52" t="str">
        <f t="shared" si="188"/>
        <v>-</v>
      </c>
    </row>
    <row r="718" spans="1:6" ht="12.75" customHeight="1" x14ac:dyDescent="0.2">
      <c r="A718" s="53">
        <v>32121</v>
      </c>
      <c r="B718" s="85" t="s">
        <v>1415</v>
      </c>
      <c r="C718" s="50" t="s">
        <v>1416</v>
      </c>
      <c r="D718" s="242">
        <v>13660.61</v>
      </c>
      <c r="E718" s="242">
        <v>15469.91</v>
      </c>
      <c r="F718" s="52">
        <f t="shared" si="188"/>
        <v>113.2446501290938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1437.39</v>
      </c>
      <c r="E720" s="242">
        <v>89.86</v>
      </c>
      <c r="F720" s="52">
        <f t="shared" si="188"/>
        <v>6.2516088187617838</v>
      </c>
    </row>
    <row r="721" spans="1:6" ht="12.75" customHeight="1" x14ac:dyDescent="0.2">
      <c r="A721" s="53" t="s">
        <v>1421</v>
      </c>
      <c r="B721" s="85" t="s">
        <v>1422</v>
      </c>
      <c r="C721" s="50" t="s">
        <v>1421</v>
      </c>
      <c r="D721" s="242">
        <v>1098.8699999999999</v>
      </c>
      <c r="E721" s="242">
        <v>1419.34</v>
      </c>
      <c r="F721" s="52">
        <f t="shared" si="188"/>
        <v>129.16359532974784</v>
      </c>
    </row>
    <row r="722" spans="1:6" ht="12.75" customHeight="1" x14ac:dyDescent="0.2">
      <c r="A722" s="53" t="s">
        <v>1423</v>
      </c>
      <c r="B722" s="85" t="s">
        <v>1424</v>
      </c>
      <c r="C722" s="50" t="s">
        <v>1423</v>
      </c>
      <c r="D722" s="242">
        <v>7032.79</v>
      </c>
      <c r="E722" s="242">
        <v>7145.44</v>
      </c>
      <c r="F722" s="52">
        <f t="shared" si="188"/>
        <v>101.60178250736904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405864.23</v>
      </c>
      <c r="E6" s="229">
        <f t="shared" si="0"/>
        <v>550524.46000000008</v>
      </c>
      <c r="F6" s="230">
        <f t="shared" ref="F6:F260" si="1">IF(D6&gt;0,IF(E6/D6&gt;=100,"&gt;&gt;100",E6/D6*100),"-")</f>
        <v>135.64251769612713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365728.94</v>
      </c>
      <c r="E7" s="104">
        <f t="shared" si="2"/>
        <v>491668.59</v>
      </c>
      <c r="F7" s="93">
        <f t="shared" si="1"/>
        <v>134.43524321591832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330023.43</v>
      </c>
      <c r="E8" s="104">
        <f>E9+E10-E11</f>
        <v>448243.5</v>
      </c>
      <c r="F8" s="93">
        <f t="shared" si="1"/>
        <v>135.82172029422276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296220.78999999998</v>
      </c>
      <c r="E9" s="247">
        <v>297548</v>
      </c>
      <c r="F9" s="93">
        <f t="shared" si="1"/>
        <v>100.44804755263803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77380.31</v>
      </c>
      <c r="E10" s="247">
        <v>200189</v>
      </c>
      <c r="F10" s="93">
        <f t="shared" si="1"/>
        <v>258.7079322892348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43577.67</v>
      </c>
      <c r="E11" s="247">
        <v>49493.5</v>
      </c>
      <c r="F11" s="93">
        <f t="shared" si="1"/>
        <v>113.57537013796286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34381.989999999991</v>
      </c>
      <c r="E12" s="104">
        <f t="shared" si="3"/>
        <v>42101.569999999992</v>
      </c>
      <c r="F12" s="93">
        <f t="shared" si="1"/>
        <v>122.45239440765354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15277.059999999983</v>
      </c>
      <c r="E19" s="104">
        <f t="shared" si="5"/>
        <v>12313.039999999994</v>
      </c>
      <c r="F19" s="93">
        <f t="shared" si="1"/>
        <v>80.598230287764835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84797.34</v>
      </c>
      <c r="E20" s="247">
        <v>86354.09</v>
      </c>
      <c r="F20" s="93">
        <f t="shared" si="1"/>
        <v>101.83584768107113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3476.9</v>
      </c>
      <c r="E21" s="247">
        <v>1076.8599999999999</v>
      </c>
      <c r="F21" s="93">
        <f t="shared" si="1"/>
        <v>30.971842733469469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6975.55</v>
      </c>
      <c r="E22" s="247">
        <v>6975.54</v>
      </c>
      <c r="F22" s="93">
        <f t="shared" si="1"/>
        <v>99.999856642128577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2920.54</v>
      </c>
      <c r="E25" s="247">
        <v>2920.53</v>
      </c>
      <c r="F25" s="93">
        <f t="shared" si="1"/>
        <v>99.999657597567577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39498.370000000003</v>
      </c>
      <c r="E26" s="247">
        <v>39676.54</v>
      </c>
      <c r="F26" s="93">
        <f t="shared" si="1"/>
        <v>100.45108190540522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122391.64</v>
      </c>
      <c r="E28" s="247">
        <v>124690.52</v>
      </c>
      <c r="F28" s="93">
        <f t="shared" si="1"/>
        <v>101.87829822363685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17611.8</v>
      </c>
      <c r="E35" s="104">
        <f t="shared" si="7"/>
        <v>17993.11</v>
      </c>
      <c r="F35" s="93">
        <f t="shared" si="1"/>
        <v>102.16508250150468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17611.8</v>
      </c>
      <c r="E36" s="247">
        <v>17993.11</v>
      </c>
      <c r="F36" s="93">
        <f t="shared" si="1"/>
        <v>102.16508250150468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1493.130000000001</v>
      </c>
      <c r="E45" s="104">
        <f t="shared" si="9"/>
        <v>11795.419999999998</v>
      </c>
      <c r="F45" s="93">
        <f t="shared" si="1"/>
        <v>789.97943916470706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18348.93</v>
      </c>
      <c r="E49" s="247">
        <v>29148.92</v>
      </c>
      <c r="F49" s="93">
        <f t="shared" si="1"/>
        <v>158.85896343819502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16855.8</v>
      </c>
      <c r="E50" s="247">
        <v>17353.5</v>
      </c>
      <c r="F50" s="93">
        <f t="shared" si="1"/>
        <v>102.95269284163315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1323.52</v>
      </c>
      <c r="E51" s="247">
        <v>1323.52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15746.11</v>
      </c>
      <c r="E54" s="247">
        <v>15640.99</v>
      </c>
      <c r="F54" s="93">
        <f t="shared" si="1"/>
        <v>99.332406543584412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15746.11</v>
      </c>
      <c r="E55" s="247">
        <v>15640.99</v>
      </c>
      <c r="F55" s="93">
        <f t="shared" si="1"/>
        <v>99.332406543584412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40135.289999999994</v>
      </c>
      <c r="E68" s="104">
        <f t="shared" si="13"/>
        <v>58855.87</v>
      </c>
      <c r="F68" s="93">
        <f t="shared" si="1"/>
        <v>146.64368938158916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5272.23</v>
      </c>
      <c r="E146" s="104">
        <f t="shared" si="26"/>
        <v>18434.21</v>
      </c>
      <c r="F146" s="93">
        <f t="shared" si="1"/>
        <v>349.64730294391558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5272.23</v>
      </c>
      <c r="E161" s="247">
        <v>18434.21</v>
      </c>
      <c r="F161" s="93">
        <f t="shared" si="1"/>
        <v>349.64730294391558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34863.06</v>
      </c>
      <c r="E170" s="104">
        <f t="shared" si="29"/>
        <v>40421.660000000003</v>
      </c>
      <c r="F170" s="93">
        <f t="shared" si="1"/>
        <v>115.94409670292856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34863.06</v>
      </c>
      <c r="E173" s="247">
        <v>40421.660000000003</v>
      </c>
      <c r="F173" s="93">
        <f t="shared" si="1"/>
        <v>115.94409670292856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405864.23</v>
      </c>
      <c r="E175" s="104">
        <f t="shared" si="30"/>
        <v>550524.46</v>
      </c>
      <c r="F175" s="93">
        <f t="shared" si="1"/>
        <v>135.6425176961271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37324.370000000003</v>
      </c>
      <c r="E176" s="104">
        <f t="shared" si="31"/>
        <v>41553.32</v>
      </c>
      <c r="F176" s="93">
        <f t="shared" si="1"/>
        <v>111.33026491806828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37324.370000000003</v>
      </c>
      <c r="E177" s="104">
        <f t="shared" si="32"/>
        <v>41553.32</v>
      </c>
      <c r="F177" s="93">
        <f t="shared" si="1"/>
        <v>111.33026491806828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34312.83</v>
      </c>
      <c r="E178" s="247">
        <v>40006.980000000003</v>
      </c>
      <c r="F178" s="93">
        <f t="shared" si="1"/>
        <v>116.59481307720756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3011.54</v>
      </c>
      <c r="E179" s="247">
        <v>1546.34</v>
      </c>
      <c r="F179" s="93">
        <f t="shared" si="1"/>
        <v>51.347151291365876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368539.86</v>
      </c>
      <c r="E237" s="104">
        <f t="shared" si="41"/>
        <v>508971.14</v>
      </c>
      <c r="F237" s="93">
        <f t="shared" si="1"/>
        <v>138.10477379570287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365728.94</v>
      </c>
      <c r="E238" s="104">
        <f t="shared" si="42"/>
        <v>491668.59</v>
      </c>
      <c r="F238" s="93">
        <f t="shared" si="1"/>
        <v>134.43524321591832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365728.94</v>
      </c>
      <c r="E239" s="104">
        <f t="shared" si="43"/>
        <v>491668.59</v>
      </c>
      <c r="F239" s="93">
        <f t="shared" si="1"/>
        <v>134.43524321591832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358489.81</v>
      </c>
      <c r="E240" s="247">
        <v>484429.46</v>
      </c>
      <c r="F240" s="93">
        <f t="shared" si="1"/>
        <v>135.13060803597179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7239.13</v>
      </c>
      <c r="E241" s="247">
        <v>7239.13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2810.92</v>
      </c>
      <c r="E245" s="104">
        <f t="shared" si="45"/>
        <v>17302.55</v>
      </c>
      <c r="F245" s="93">
        <f t="shared" si="1"/>
        <v>615.54757872867242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2810.92</v>
      </c>
      <c r="E246" s="104">
        <f t="shared" si="46"/>
        <v>17302.55</v>
      </c>
      <c r="F246" s="93">
        <f t="shared" si="1"/>
        <v>615.54757872867242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2810.92</v>
      </c>
      <c r="E247" s="247">
        <v>17302.55</v>
      </c>
      <c r="F247" s="93">
        <f t="shared" si="1"/>
        <v>615.54757872867242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11671.25</v>
      </c>
      <c r="E259" s="104">
        <f t="shared" si="49"/>
        <v>27039.81</v>
      </c>
      <c r="F259" s="93">
        <f t="shared" si="1"/>
        <v>231.67878333511837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11671.25</v>
      </c>
      <c r="E260" s="248">
        <v>27039.81</v>
      </c>
      <c r="F260" s="97">
        <f t="shared" si="1"/>
        <v>231.67878333511837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5272.23</v>
      </c>
      <c r="E265" s="247">
        <v>18434.21</v>
      </c>
      <c r="F265" s="93">
        <f t="shared" si="50"/>
        <v>349.64730294391558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5272.23</v>
      </c>
      <c r="E286" s="247">
        <v>18434.21</v>
      </c>
      <c r="F286" s="93">
        <f t="shared" si="50"/>
        <v>349.64730294391558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37324.370000000003</v>
      </c>
      <c r="E288" s="247">
        <v>41553.32</v>
      </c>
      <c r="F288" s="93">
        <f t="shared" si="50"/>
        <v>111.33026491806828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478540.02</v>
      </c>
      <c r="E114" s="81">
        <f t="shared" si="22"/>
        <v>684835.61</v>
      </c>
      <c r="F114" s="63">
        <f t="shared" si="1"/>
        <v>143.10937045557861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478540.02</v>
      </c>
      <c r="E118" s="81">
        <f t="shared" si="24"/>
        <v>684835.61</v>
      </c>
      <c r="F118" s="63">
        <f t="shared" si="1"/>
        <v>143.10937045557861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478540.02</v>
      </c>
      <c r="E120" s="249">
        <v>684835.61</v>
      </c>
      <c r="F120" s="63">
        <f t="shared" si="1"/>
        <v>143.10937045557861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478540.02</v>
      </c>
      <c r="E141" s="106">
        <f t="shared" si="28"/>
        <v>684835.61</v>
      </c>
      <c r="F141" s="82">
        <f t="shared" si="1"/>
        <v>143.10937045557861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4"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201.65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201.65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201.65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C103" sqref="C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37324.39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690428.88000000012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549408.64000000013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466091.78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81227.02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1838.68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251.16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141020.24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686199.95000000007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545179.71000000008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460397.63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82692.240000000005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1838.68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251.16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141020.24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41553.320000000065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41553.32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41553.32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12" zoomScaleNormal="100" workbookViewId="0">
      <selection activeCell="S320" sqref="S32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307"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307"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307"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korisnik45</cp:lastModifiedBy>
  <cp:lastPrinted>2024-01-29T08:47:32Z</cp:lastPrinted>
  <dcterms:created xsi:type="dcterms:W3CDTF">2022-04-01T05:14:30Z</dcterms:created>
  <dcterms:modified xsi:type="dcterms:W3CDTF">2024-01-29T11:57:16Z</dcterms:modified>
</cp:coreProperties>
</file>