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1\AppData\Local\Temp\Rar$DIa2732.26858\"/>
    </mc:Choice>
  </mc:AlternateContent>
  <bookViews>
    <workbookView xWindow="0" yWindow="0" windowWidth="28800" windowHeight="1230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E328" i="9" s="1"/>
  <c r="B328" i="9" s="1"/>
  <c r="F328" i="9"/>
  <c r="H327" i="9"/>
  <c r="E327" i="9" s="1"/>
  <c r="B327" i="9" s="1"/>
  <c r="G327" i="9"/>
  <c r="F327" i="9"/>
  <c r="H326" i="9"/>
  <c r="G326" i="9"/>
  <c r="F326" i="9"/>
  <c r="H325" i="9"/>
  <c r="E325" i="9" s="1"/>
  <c r="G325" i="9"/>
  <c r="F325" i="9"/>
  <c r="H324" i="9"/>
  <c r="G324" i="9"/>
  <c r="F324" i="9"/>
  <c r="H323" i="9"/>
  <c r="E323" i="9" s="1"/>
  <c r="G323" i="9"/>
  <c r="F323" i="9"/>
  <c r="B323" i="9"/>
  <c r="H322" i="9"/>
  <c r="G322" i="9"/>
  <c r="F322" i="9"/>
  <c r="H321" i="9"/>
  <c r="G321" i="9"/>
  <c r="E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E291" i="9"/>
  <c r="B291" i="9" s="1"/>
  <c r="M290" i="9"/>
  <c r="F290" i="9" s="1"/>
  <c r="L290" i="9"/>
  <c r="E290" i="9"/>
  <c r="B290" i="9"/>
  <c r="M289" i="9"/>
  <c r="L289" i="9"/>
  <c r="F289" i="9" s="1"/>
  <c r="E289" i="9"/>
  <c r="B289" i="9" s="1"/>
  <c r="M288" i="9"/>
  <c r="L288" i="9"/>
  <c r="F288" i="9"/>
  <c r="B288" i="9" s="1"/>
  <c r="E288" i="9"/>
  <c r="M287" i="9"/>
  <c r="L287" i="9"/>
  <c r="F287" i="9" s="1"/>
  <c r="E287" i="9"/>
  <c r="M286" i="9"/>
  <c r="F286" i="9" s="1"/>
  <c r="B286" i="9" s="1"/>
  <c r="L286" i="9"/>
  <c r="E286" i="9"/>
  <c r="M285" i="9"/>
  <c r="L285" i="9"/>
  <c r="F285" i="9" s="1"/>
  <c r="E285" i="9"/>
  <c r="M284" i="9"/>
  <c r="L284" i="9"/>
  <c r="F284" i="9"/>
  <c r="B284" i="9" s="1"/>
  <c r="E284" i="9"/>
  <c r="M283" i="9"/>
  <c r="L283" i="9"/>
  <c r="F283" i="9" s="1"/>
  <c r="E283" i="9"/>
  <c r="B283" i="9" s="1"/>
  <c r="M282" i="9"/>
  <c r="F282" i="9" s="1"/>
  <c r="L282" i="9"/>
  <c r="E282" i="9"/>
  <c r="B282" i="9"/>
  <c r="M281" i="9"/>
  <c r="L281" i="9"/>
  <c r="F281" i="9" s="1"/>
  <c r="E281" i="9"/>
  <c r="B281" i="9" s="1"/>
  <c r="M280" i="9"/>
  <c r="L280" i="9"/>
  <c r="F280" i="9"/>
  <c r="B280" i="9" s="1"/>
  <c r="E280" i="9"/>
  <c r="M279" i="9"/>
  <c r="L279" i="9"/>
  <c r="F279" i="9" s="1"/>
  <c r="E279" i="9"/>
  <c r="M278" i="9"/>
  <c r="F278" i="9" s="1"/>
  <c r="B278" i="9" s="1"/>
  <c r="L278" i="9"/>
  <c r="E278" i="9"/>
  <c r="M277" i="9"/>
  <c r="L277" i="9"/>
  <c r="F277" i="9" s="1"/>
  <c r="E277" i="9"/>
  <c r="M276" i="9"/>
  <c r="L276" i="9"/>
  <c r="F276" i="9"/>
  <c r="B276" i="9" s="1"/>
  <c r="E276" i="9"/>
  <c r="M275" i="9"/>
  <c r="L275" i="9"/>
  <c r="F275" i="9" s="1"/>
  <c r="B275" i="9" s="1"/>
  <c r="E275" i="9"/>
  <c r="M274" i="9"/>
  <c r="F274" i="9" s="1"/>
  <c r="L274" i="9"/>
  <c r="E274" i="9"/>
  <c r="B274" i="9"/>
  <c r="M273" i="9"/>
  <c r="L273" i="9"/>
  <c r="F273" i="9"/>
  <c r="E273" i="9"/>
  <c r="B273" i="9" s="1"/>
  <c r="M272" i="9"/>
  <c r="L272" i="9"/>
  <c r="F272" i="9"/>
  <c r="B272" i="9" s="1"/>
  <c r="E272" i="9"/>
  <c r="M271" i="9"/>
  <c r="L271" i="9"/>
  <c r="F271" i="9" s="1"/>
  <c r="B271" i="9" s="1"/>
  <c r="E271" i="9"/>
  <c r="M270" i="9"/>
  <c r="F270" i="9" s="1"/>
  <c r="B270" i="9" s="1"/>
  <c r="L270" i="9"/>
  <c r="E270" i="9"/>
  <c r="M269" i="9"/>
  <c r="L269" i="9"/>
  <c r="F269" i="9"/>
  <c r="E269" i="9"/>
  <c r="B269" i="9" s="1"/>
  <c r="M268" i="9"/>
  <c r="L268" i="9"/>
  <c r="F268" i="9"/>
  <c r="B268" i="9" s="1"/>
  <c r="E268" i="9"/>
  <c r="M267" i="9"/>
  <c r="L267" i="9"/>
  <c r="F267" i="9" s="1"/>
  <c r="B267" i="9" s="1"/>
  <c r="E267" i="9"/>
  <c r="M266" i="9"/>
  <c r="F266" i="9" s="1"/>
  <c r="B266" i="9" s="1"/>
  <c r="L266" i="9"/>
  <c r="E266" i="9"/>
  <c r="M265" i="9"/>
  <c r="L265" i="9"/>
  <c r="F265" i="9"/>
  <c r="E265" i="9"/>
  <c r="B265" i="9" s="1"/>
  <c r="M264" i="9"/>
  <c r="L264" i="9"/>
  <c r="F264" i="9"/>
  <c r="B264" i="9" s="1"/>
  <c r="E264" i="9"/>
  <c r="M263" i="9"/>
  <c r="L263" i="9"/>
  <c r="F263" i="9" s="1"/>
  <c r="B263" i="9" s="1"/>
  <c r="E263" i="9"/>
  <c r="M262" i="9"/>
  <c r="F262" i="9" s="1"/>
  <c r="L262" i="9"/>
  <c r="E262" i="9"/>
  <c r="B262" i="9"/>
  <c r="M261" i="9"/>
  <c r="L261" i="9"/>
  <c r="F261" i="9"/>
  <c r="E261" i="9"/>
  <c r="B261" i="9" s="1"/>
  <c r="M260" i="9"/>
  <c r="L260" i="9"/>
  <c r="F260" i="9"/>
  <c r="B260" i="9" s="1"/>
  <c r="E260" i="9"/>
  <c r="M259" i="9"/>
  <c r="L259" i="9"/>
  <c r="F259" i="9" s="1"/>
  <c r="B259" i="9" s="1"/>
  <c r="E259" i="9"/>
  <c r="M258" i="9"/>
  <c r="F258" i="9" s="1"/>
  <c r="L258" i="9"/>
  <c r="E258" i="9"/>
  <c r="B258" i="9"/>
  <c r="M257" i="9"/>
  <c r="L257" i="9"/>
  <c r="F257" i="9"/>
  <c r="E257" i="9"/>
  <c r="B257" i="9" s="1"/>
  <c r="M256" i="9"/>
  <c r="L256" i="9"/>
  <c r="F256" i="9"/>
  <c r="B256" i="9" s="1"/>
  <c r="E256" i="9"/>
  <c r="M255" i="9"/>
  <c r="L255" i="9"/>
  <c r="F255" i="9" s="1"/>
  <c r="B255" i="9" s="1"/>
  <c r="E255" i="9"/>
  <c r="M254" i="9"/>
  <c r="F254" i="9" s="1"/>
  <c r="B254" i="9" s="1"/>
  <c r="L254" i="9"/>
  <c r="E254" i="9"/>
  <c r="M253" i="9"/>
  <c r="L253" i="9"/>
  <c r="F253" i="9" s="1"/>
  <c r="E253" i="9"/>
  <c r="M252" i="9"/>
  <c r="L252" i="9"/>
  <c r="F252" i="9"/>
  <c r="B252" i="9" s="1"/>
  <c r="E252" i="9"/>
  <c r="M251" i="9"/>
  <c r="L251" i="9"/>
  <c r="F251" i="9" s="1"/>
  <c r="B251" i="9" s="1"/>
  <c r="E251" i="9"/>
  <c r="M250" i="9"/>
  <c r="F250" i="9" s="1"/>
  <c r="L250" i="9"/>
  <c r="E250" i="9"/>
  <c r="B250" i="9"/>
  <c r="M249" i="9"/>
  <c r="L249" i="9"/>
  <c r="F249" i="9" s="1"/>
  <c r="E249" i="9"/>
  <c r="B249" i="9" s="1"/>
  <c r="M248" i="9"/>
  <c r="L248" i="9"/>
  <c r="F248" i="9"/>
  <c r="B248" i="9" s="1"/>
  <c r="E248" i="9"/>
  <c r="M247" i="9"/>
  <c r="L247" i="9"/>
  <c r="F247" i="9" s="1"/>
  <c r="B247" i="9" s="1"/>
  <c r="E247" i="9"/>
  <c r="M246" i="9"/>
  <c r="F246" i="9" s="1"/>
  <c r="B246" i="9" s="1"/>
  <c r="L246" i="9"/>
  <c r="E246" i="9"/>
  <c r="M245" i="9"/>
  <c r="L245" i="9"/>
  <c r="F245" i="9" s="1"/>
  <c r="E245" i="9"/>
  <c r="M244" i="9"/>
  <c r="L244" i="9"/>
  <c r="E244" i="9"/>
  <c r="M243" i="9"/>
  <c r="L243" i="9"/>
  <c r="E243" i="9"/>
  <c r="M242" i="9"/>
  <c r="F242" i="9" s="1"/>
  <c r="B242" i="9" s="1"/>
  <c r="L242" i="9"/>
  <c r="E242" i="9"/>
  <c r="M241" i="9"/>
  <c r="L241" i="9"/>
  <c r="F241" i="9"/>
  <c r="E241" i="9"/>
  <c r="B241" i="9" s="1"/>
  <c r="M240" i="9"/>
  <c r="F240" i="9" s="1"/>
  <c r="B240" i="9" s="1"/>
  <c r="L240" i="9"/>
  <c r="E240" i="9"/>
  <c r="M239" i="9"/>
  <c r="L239" i="9"/>
  <c r="E239" i="9"/>
  <c r="M238" i="9"/>
  <c r="F238" i="9" s="1"/>
  <c r="B238" i="9" s="1"/>
  <c r="L238" i="9"/>
  <c r="E238" i="9"/>
  <c r="M237" i="9"/>
  <c r="L237" i="9"/>
  <c r="E237" i="9"/>
  <c r="M236" i="9"/>
  <c r="L236" i="9"/>
  <c r="E236" i="9"/>
  <c r="M235" i="9"/>
  <c r="L235" i="9"/>
  <c r="F235" i="9" s="1"/>
  <c r="B235" i="9" s="1"/>
  <c r="E235" i="9"/>
  <c r="M234" i="9"/>
  <c r="F234" i="9" s="1"/>
  <c r="B234" i="9" s="1"/>
  <c r="L234" i="9"/>
  <c r="E234" i="9"/>
  <c r="M233" i="9"/>
  <c r="L233" i="9"/>
  <c r="F233" i="9"/>
  <c r="E233" i="9"/>
  <c r="B233" i="9" s="1"/>
  <c r="M232" i="9"/>
  <c r="L232" i="9"/>
  <c r="F232" i="9"/>
  <c r="B232" i="9" s="1"/>
  <c r="E232" i="9"/>
  <c r="M231" i="9"/>
  <c r="L231" i="9"/>
  <c r="F231" i="9" s="1"/>
  <c r="B231" i="9" s="1"/>
  <c r="E231" i="9"/>
  <c r="M230" i="9"/>
  <c r="F230" i="9" s="1"/>
  <c r="L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F170" i="9"/>
  <c r="H169" i="9"/>
  <c r="G169" i="9"/>
  <c r="F169" i="9"/>
  <c r="E169" i="9"/>
  <c r="B169" i="9" s="1"/>
  <c r="H168" i="9"/>
  <c r="G168" i="9"/>
  <c r="F168" i="9"/>
  <c r="E168" i="9"/>
  <c r="B168" i="9" s="1"/>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F162" i="9"/>
  <c r="H161" i="9"/>
  <c r="G161" i="9"/>
  <c r="F161" i="9"/>
  <c r="E161" i="9"/>
  <c r="B161" i="9" s="1"/>
  <c r="H160" i="9"/>
  <c r="G160" i="9"/>
  <c r="F160" i="9"/>
  <c r="E160" i="9"/>
  <c r="H159" i="9"/>
  <c r="G159" i="9"/>
  <c r="E159" i="9" s="1"/>
  <c r="B159" i="9" s="1"/>
  <c r="F159" i="9"/>
  <c r="H158" i="9"/>
  <c r="G158" i="9"/>
  <c r="E158" i="9" s="1"/>
  <c r="F158" i="9"/>
  <c r="B158" i="9"/>
  <c r="H157" i="9"/>
  <c r="G157" i="9"/>
  <c r="F157" i="9"/>
  <c r="E157" i="9"/>
  <c r="B157" i="9" s="1"/>
  <c r="F156" i="9"/>
  <c r="H155" i="9"/>
  <c r="G155" i="9"/>
  <c r="E155" i="9" s="1"/>
  <c r="B155" i="9" s="1"/>
  <c r="F155" i="9"/>
  <c r="H154" i="9"/>
  <c r="G154" i="9"/>
  <c r="E154" i="9" s="1"/>
  <c r="F154" i="9"/>
  <c r="B154" i="9"/>
  <c r="H153" i="9"/>
  <c r="G153" i="9"/>
  <c r="F153" i="9"/>
  <c r="E153" i="9"/>
  <c r="B153" i="9" s="1"/>
  <c r="H152" i="9"/>
  <c r="G152" i="9"/>
  <c r="F152" i="9"/>
  <c r="E152" i="9"/>
  <c r="B152" i="9" s="1"/>
  <c r="H151" i="9"/>
  <c r="G151" i="9"/>
  <c r="E151" i="9" s="1"/>
  <c r="B151" i="9" s="1"/>
  <c r="F151" i="9"/>
  <c r="H150" i="9"/>
  <c r="G150" i="9"/>
  <c r="F150" i="9"/>
  <c r="H149" i="9"/>
  <c r="G149" i="9"/>
  <c r="F149" i="9"/>
  <c r="E149" i="9"/>
  <c r="B149" i="9"/>
  <c r="H148" i="9"/>
  <c r="G148" i="9"/>
  <c r="F148" i="9"/>
  <c r="E148" i="9"/>
  <c r="B148" i="9" s="1"/>
  <c r="H147" i="9"/>
  <c r="G147" i="9"/>
  <c r="E147" i="9" s="1"/>
  <c r="F147" i="9"/>
  <c r="H146" i="9"/>
  <c r="G146" i="9"/>
  <c r="F146" i="9"/>
  <c r="H145" i="9"/>
  <c r="E145" i="9" s="1"/>
  <c r="B145" i="9" s="1"/>
  <c r="G145" i="9"/>
  <c r="F145" i="9"/>
  <c r="H144" i="9"/>
  <c r="G144" i="9"/>
  <c r="F144" i="9"/>
  <c r="E144" i="9"/>
  <c r="B144" i="9" s="1"/>
  <c r="H143" i="9"/>
  <c r="G143" i="9"/>
  <c r="E143" i="9" s="1"/>
  <c r="F143" i="9"/>
  <c r="H142" i="9"/>
  <c r="G142" i="9"/>
  <c r="F142" i="9"/>
  <c r="H141" i="9"/>
  <c r="E141" i="9" s="1"/>
  <c r="B141" i="9" s="1"/>
  <c r="G141" i="9"/>
  <c r="F141" i="9"/>
  <c r="H140" i="9"/>
  <c r="G140" i="9"/>
  <c r="F140" i="9"/>
  <c r="E140" i="9"/>
  <c r="B140" i="9" s="1"/>
  <c r="H139" i="9"/>
  <c r="G139" i="9"/>
  <c r="E139" i="9" s="1"/>
  <c r="F139" i="9"/>
  <c r="H138" i="9"/>
  <c r="G138" i="9"/>
  <c r="F138" i="9"/>
  <c r="H137" i="9"/>
  <c r="E137" i="9" s="1"/>
  <c r="B137" i="9" s="1"/>
  <c r="G137" i="9"/>
  <c r="F137" i="9"/>
  <c r="H136" i="9"/>
  <c r="G136" i="9"/>
  <c r="F136" i="9"/>
  <c r="E136" i="9"/>
  <c r="B136" i="9" s="1"/>
  <c r="H135" i="9"/>
  <c r="G135" i="9"/>
  <c r="E135" i="9" s="1"/>
  <c r="F135" i="9"/>
  <c r="B135" i="9"/>
  <c r="H134" i="9"/>
  <c r="G134" i="9"/>
  <c r="F134" i="9"/>
  <c r="E134" i="9"/>
  <c r="B134" i="9" s="1"/>
  <c r="H133" i="9"/>
  <c r="E133" i="9" s="1"/>
  <c r="B133" i="9" s="1"/>
  <c r="G133" i="9"/>
  <c r="F133" i="9"/>
  <c r="H132" i="9"/>
  <c r="G132" i="9"/>
  <c r="E132" i="9" s="1"/>
  <c r="B132" i="9" s="1"/>
  <c r="F132" i="9"/>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F127" i="9"/>
  <c r="B127" i="9"/>
  <c r="H126" i="9"/>
  <c r="G126" i="9"/>
  <c r="F126" i="9"/>
  <c r="E126" i="9"/>
  <c r="B126" i="9" s="1"/>
  <c r="H125" i="9"/>
  <c r="E125" i="9" s="1"/>
  <c r="B125" i="9" s="1"/>
  <c r="G125" i="9"/>
  <c r="F125" i="9"/>
  <c r="H124" i="9"/>
  <c r="G124" i="9"/>
  <c r="E124" i="9" s="1"/>
  <c r="B124" i="9" s="1"/>
  <c r="F124" i="9"/>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F55" i="9"/>
  <c r="H54" i="9"/>
  <c r="G54" i="9"/>
  <c r="E54" i="9" s="1"/>
  <c r="B54" i="9" s="1"/>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G46" i="9"/>
  <c r="F46" i="9"/>
  <c r="E46" i="9"/>
  <c r="B46" i="9" s="1"/>
  <c r="H45" i="9"/>
  <c r="E45" i="9" s="1"/>
  <c r="B45" i="9" s="1"/>
  <c r="G45" i="9"/>
  <c r="F45" i="9"/>
  <c r="H44" i="9"/>
  <c r="G44" i="9"/>
  <c r="E44" i="9" s="1"/>
  <c r="B44" i="9" s="1"/>
  <c r="F44" i="9"/>
  <c r="H43" i="9"/>
  <c r="G43" i="9"/>
  <c r="E43" i="9" s="1"/>
  <c r="B43" i="9" s="1"/>
  <c r="F43" i="9"/>
  <c r="H42" i="9"/>
  <c r="G42" i="9"/>
  <c r="F42" i="9"/>
  <c r="E42" i="9"/>
  <c r="B42" i="9" s="1"/>
  <c r="H41" i="9"/>
  <c r="E41" i="9" s="1"/>
  <c r="B41" i="9" s="1"/>
  <c r="G41" i="9"/>
  <c r="F41" i="9"/>
  <c r="H40" i="9"/>
  <c r="G40" i="9"/>
  <c r="E40" i="9" s="1"/>
  <c r="B40" i="9" s="1"/>
  <c r="F40" i="9"/>
  <c r="H39" i="9"/>
  <c r="G39" i="9"/>
  <c r="E39" i="9" s="1"/>
  <c r="B39" i="9" s="1"/>
  <c r="F39" i="9"/>
  <c r="H38" i="9"/>
  <c r="G38" i="9"/>
  <c r="F38" i="9"/>
  <c r="E38" i="9"/>
  <c r="B38" i="9" s="1"/>
  <c r="H37" i="9"/>
  <c r="G37" i="9"/>
  <c r="F37" i="9"/>
  <c r="H36" i="9"/>
  <c r="G36" i="9"/>
  <c r="F36" i="9"/>
  <c r="H35" i="9"/>
  <c r="G35" i="9"/>
  <c r="F35" i="9"/>
  <c r="H34" i="9"/>
  <c r="G34" i="9"/>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F27" i="9"/>
  <c r="H26" i="9"/>
  <c r="G26" i="9"/>
  <c r="F26" i="9"/>
  <c r="H25" i="9"/>
  <c r="E25" i="9" s="1"/>
  <c r="B25" i="9" s="1"/>
  <c r="G25" i="9"/>
  <c r="F25" i="9"/>
  <c r="F24" i="9"/>
  <c r="F4" i="9"/>
  <c r="O3" i="9"/>
  <c r="G296" i="9" s="1"/>
  <c r="E296" i="9" s="1"/>
  <c r="B296" i="9" s="1"/>
  <c r="I3" i="9"/>
  <c r="H3" i="9"/>
  <c r="G3" i="9"/>
  <c r="D104" i="8"/>
  <c r="I41" i="3" s="1"/>
  <c r="D97" i="8"/>
  <c r="D92" i="8"/>
  <c r="D87" i="8"/>
  <c r="D82" i="8"/>
  <c r="D77" i="8"/>
  <c r="D72" i="8"/>
  <c r="D67" i="8"/>
  <c r="D62" i="8"/>
  <c r="D57" i="8"/>
  <c r="D51" i="8" s="1"/>
  <c r="D52" i="8"/>
  <c r="D46" i="8"/>
  <c r="C1623" i="1" s="1"/>
  <c r="H1623" i="1" s="1"/>
  <c r="D37" i="8"/>
  <c r="D27" i="8"/>
  <c r="D18" i="8"/>
  <c r="D8" i="8"/>
  <c r="D6" i="8" s="1"/>
  <c r="C1583" i="1" s="1"/>
  <c r="E44" i="7"/>
  <c r="D44" i="7"/>
  <c r="E39" i="7"/>
  <c r="E38" i="7" s="1"/>
  <c r="D39" i="7"/>
  <c r="D38" i="7" s="1"/>
  <c r="E30" i="7"/>
  <c r="D30" i="7"/>
  <c r="E23" i="7"/>
  <c r="D23" i="7"/>
  <c r="E22" i="7"/>
  <c r="D22" i="7"/>
  <c r="E14" i="7"/>
  <c r="D14" i="7"/>
  <c r="E7" i="7"/>
  <c r="E6" i="7" s="1"/>
  <c r="E5" i="7" s="1"/>
  <c r="D7" i="7"/>
  <c r="D6" i="7" s="1"/>
  <c r="D5"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514" i="1" s="1"/>
  <c r="H1514" i="1" s="1"/>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E260" i="5"/>
  <c r="D260" i="5"/>
  <c r="D255" i="5" s="1"/>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1050" i="1" s="1"/>
  <c r="D45" i="5"/>
  <c r="D12"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E616" i="4"/>
  <c r="D616" i="4"/>
  <c r="D597" i="4" s="1"/>
  <c r="F597"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D491"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F427" i="4"/>
  <c r="E427" i="4"/>
  <c r="D427" i="4"/>
  <c r="D648" i="4" s="1"/>
  <c r="F648" i="4" s="1"/>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E373" i="4" s="1"/>
  <c r="E360" i="4" s="1"/>
  <c r="D355" i="1" s="1"/>
  <c r="D374" i="4"/>
  <c r="F374" i="4" s="1"/>
  <c r="F372" i="4"/>
  <c r="F371" i="4"/>
  <c r="F370" i="4"/>
  <c r="F369" i="4"/>
  <c r="F368" i="4"/>
  <c r="F367" i="4"/>
  <c r="E366" i="4"/>
  <c r="E361" i="4" s="1"/>
  <c r="D366" i="4"/>
  <c r="F366"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E308" i="4" s="1"/>
  <c r="D314" i="4"/>
  <c r="F314" i="4" s="1"/>
  <c r="F313" i="4"/>
  <c r="F312" i="4"/>
  <c r="F311" i="4"/>
  <c r="F310" i="4"/>
  <c r="E310" i="4"/>
  <c r="D310" i="4"/>
  <c r="D309" i="4" s="1"/>
  <c r="F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9" i="4"/>
  <c r="F269" i="4" s="1"/>
  <c r="F268" i="4"/>
  <c r="F267" i="4"/>
  <c r="F266" i="4"/>
  <c r="F265" i="4"/>
  <c r="F264" i="4"/>
  <c r="E263" i="4"/>
  <c r="E262" i="4" s="1"/>
  <c r="D263" i="4"/>
  <c r="D262" i="4" s="1"/>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E230"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D202" i="4" s="1"/>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D164" i="4" s="1"/>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D141" i="4"/>
  <c r="D140" i="4" s="1"/>
  <c r="F140" i="4" s="1"/>
  <c r="E140" i="4"/>
  <c r="F139" i="4"/>
  <c r="F138" i="4"/>
  <c r="F137" i="4"/>
  <c r="F136" i="4"/>
  <c r="E135" i="4"/>
  <c r="E134" i="4" s="1"/>
  <c r="D130" i="1" s="1"/>
  <c r="H130" i="1" s="1"/>
  <c r="D135" i="4"/>
  <c r="D134" i="4" s="1"/>
  <c r="F133" i="4"/>
  <c r="F132" i="4"/>
  <c r="F131" i="4"/>
  <c r="F130" i="4"/>
  <c r="E129" i="4"/>
  <c r="F129" i="4" s="1"/>
  <c r="D129" i="4"/>
  <c r="F128" i="4"/>
  <c r="F127" i="4"/>
  <c r="E126" i="4"/>
  <c r="E125" i="4" s="1"/>
  <c r="D121" i="1" s="1"/>
  <c r="D126" i="4"/>
  <c r="F126" i="4" s="1"/>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1" i="3"/>
  <c r="B41" i="3"/>
  <c r="G40" i="3"/>
  <c r="B40" i="3"/>
  <c r="G39" i="3"/>
  <c r="B39" i="3"/>
  <c r="H38" i="3"/>
  <c r="G38" i="3"/>
  <c r="B38" i="3"/>
  <c r="I36" i="3"/>
  <c r="H36" i="3"/>
  <c r="G36" i="3"/>
  <c r="B36" i="3"/>
  <c r="I35" i="3"/>
  <c r="H35" i="3"/>
  <c r="G35" i="3"/>
  <c r="B35" i="3"/>
  <c r="I34" i="3"/>
  <c r="H34" i="3"/>
  <c r="G34" i="3"/>
  <c r="B34" i="3"/>
  <c r="I33" i="3"/>
  <c r="G33" i="3"/>
  <c r="B33" i="3"/>
  <c r="G31" i="3"/>
  <c r="B31"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H1684" i="1" s="1"/>
  <c r="C1683" i="1"/>
  <c r="G1683" i="1" s="1"/>
  <c r="C1682" i="1"/>
  <c r="G1682" i="1" s="1"/>
  <c r="C1680" i="1"/>
  <c r="H1680" i="1" s="1"/>
  <c r="H1679" i="1"/>
  <c r="G1679" i="1"/>
  <c r="C1679" i="1"/>
  <c r="H1678" i="1"/>
  <c r="C1678" i="1"/>
  <c r="G1678" i="1" s="1"/>
  <c r="G1677" i="1"/>
  <c r="C1677" i="1"/>
  <c r="H1677" i="1" s="1"/>
  <c r="C1676" i="1"/>
  <c r="H1676" i="1" s="1"/>
  <c r="H1675" i="1"/>
  <c r="G1675" i="1"/>
  <c r="C1675" i="1"/>
  <c r="H1674" i="1"/>
  <c r="C1674" i="1"/>
  <c r="G1674" i="1" s="1"/>
  <c r="G1673" i="1"/>
  <c r="C1673" i="1"/>
  <c r="H1673" i="1" s="1"/>
  <c r="C1672" i="1"/>
  <c r="H1672" i="1" s="1"/>
  <c r="H1671" i="1"/>
  <c r="G1671" i="1"/>
  <c r="C1671" i="1"/>
  <c r="H1670" i="1"/>
  <c r="C1670" i="1"/>
  <c r="G1670" i="1" s="1"/>
  <c r="G1669" i="1"/>
  <c r="C1669" i="1"/>
  <c r="H1669" i="1" s="1"/>
  <c r="C1668" i="1"/>
  <c r="H1668" i="1" s="1"/>
  <c r="H1667" i="1"/>
  <c r="G1667" i="1"/>
  <c r="C1667" i="1"/>
  <c r="H1666" i="1"/>
  <c r="C1666" i="1"/>
  <c r="G1666" i="1" s="1"/>
  <c r="G1665" i="1"/>
  <c r="C1665" i="1"/>
  <c r="H1665" i="1" s="1"/>
  <c r="C1664" i="1"/>
  <c r="H1664" i="1" s="1"/>
  <c r="H1663" i="1"/>
  <c r="G1663" i="1"/>
  <c r="C1663" i="1"/>
  <c r="H1662" i="1"/>
  <c r="C1662" i="1"/>
  <c r="G1662" i="1" s="1"/>
  <c r="G1661" i="1"/>
  <c r="C1661" i="1"/>
  <c r="H1661" i="1" s="1"/>
  <c r="C1660" i="1"/>
  <c r="H1660" i="1" s="1"/>
  <c r="H1659" i="1"/>
  <c r="G1659" i="1"/>
  <c r="C1659" i="1"/>
  <c r="H1658" i="1"/>
  <c r="C1658" i="1"/>
  <c r="G1658" i="1" s="1"/>
  <c r="G1657" i="1"/>
  <c r="C1657" i="1"/>
  <c r="H1657" i="1" s="1"/>
  <c r="C1656" i="1"/>
  <c r="H1656" i="1" s="1"/>
  <c r="H1655" i="1"/>
  <c r="G1655" i="1"/>
  <c r="C1655" i="1"/>
  <c r="H1654" i="1"/>
  <c r="C1654" i="1"/>
  <c r="G1654" i="1" s="1"/>
  <c r="G1653" i="1"/>
  <c r="C1653" i="1"/>
  <c r="H1653" i="1" s="1"/>
  <c r="C1652" i="1"/>
  <c r="H1652" i="1" s="1"/>
  <c r="H1651" i="1"/>
  <c r="G1651" i="1"/>
  <c r="C1651" i="1"/>
  <c r="H1650" i="1"/>
  <c r="C1650" i="1"/>
  <c r="G1650" i="1" s="1"/>
  <c r="G1649" i="1"/>
  <c r="C1649" i="1"/>
  <c r="H1649" i="1" s="1"/>
  <c r="C1648" i="1"/>
  <c r="H1648" i="1" s="1"/>
  <c r="H1647" i="1"/>
  <c r="G1647" i="1"/>
  <c r="C1647" i="1"/>
  <c r="H1646" i="1"/>
  <c r="C1646" i="1"/>
  <c r="G1646" i="1" s="1"/>
  <c r="G1645" i="1"/>
  <c r="C1645" i="1"/>
  <c r="H1645" i="1" s="1"/>
  <c r="C1644" i="1"/>
  <c r="H1644" i="1" s="1"/>
  <c r="H1643" i="1"/>
  <c r="G1643" i="1"/>
  <c r="C1643" i="1"/>
  <c r="H1642" i="1"/>
  <c r="C1642" i="1"/>
  <c r="G1642" i="1" s="1"/>
  <c r="G1641" i="1"/>
  <c r="C1641" i="1"/>
  <c r="H1641" i="1" s="1"/>
  <c r="C1640" i="1"/>
  <c r="H1640" i="1" s="1"/>
  <c r="H1639" i="1"/>
  <c r="G1639" i="1"/>
  <c r="C1639" i="1"/>
  <c r="H1638" i="1"/>
  <c r="C1638" i="1"/>
  <c r="G1638" i="1" s="1"/>
  <c r="G1637" i="1"/>
  <c r="C1637" i="1"/>
  <c r="H1637" i="1" s="1"/>
  <c r="C1636" i="1"/>
  <c r="H1636" i="1" s="1"/>
  <c r="C1635" i="1"/>
  <c r="H1635" i="1" s="1"/>
  <c r="H1634" i="1"/>
  <c r="C1634" i="1"/>
  <c r="G1634" i="1" s="1"/>
  <c r="G1633" i="1"/>
  <c r="C1633" i="1"/>
  <c r="H1633" i="1" s="1"/>
  <c r="C1632" i="1"/>
  <c r="H1632" i="1" s="1"/>
  <c r="H1631" i="1"/>
  <c r="G1631" i="1"/>
  <c r="C1631" i="1"/>
  <c r="H1630" i="1"/>
  <c r="C1630" i="1"/>
  <c r="G1630" i="1" s="1"/>
  <c r="G1629" i="1"/>
  <c r="C1629" i="1"/>
  <c r="H1629" i="1" s="1"/>
  <c r="C1628" i="1"/>
  <c r="H1628" i="1" s="1"/>
  <c r="H1627" i="1"/>
  <c r="G1627" i="1"/>
  <c r="C1627" i="1"/>
  <c r="H1626" i="1"/>
  <c r="C1626" i="1"/>
  <c r="G1626" i="1" s="1"/>
  <c r="G1625" i="1"/>
  <c r="C1625" i="1"/>
  <c r="H1625" i="1" s="1"/>
  <c r="C1624" i="1"/>
  <c r="H1624" i="1" s="1"/>
  <c r="C1620" i="1"/>
  <c r="H1620" i="1" s="1"/>
  <c r="H1619" i="1"/>
  <c r="G1619" i="1"/>
  <c r="C1619" i="1"/>
  <c r="H1618" i="1"/>
  <c r="C1618" i="1"/>
  <c r="G1618" i="1" s="1"/>
  <c r="G1617" i="1"/>
  <c r="C1617" i="1"/>
  <c r="H1617" i="1" s="1"/>
  <c r="C1616" i="1"/>
  <c r="H1616" i="1" s="1"/>
  <c r="H1615" i="1"/>
  <c r="G1615" i="1"/>
  <c r="C1615" i="1"/>
  <c r="H1614" i="1"/>
  <c r="C1614" i="1"/>
  <c r="G1614" i="1" s="1"/>
  <c r="C1613" i="1"/>
  <c r="H1613" i="1" s="1"/>
  <c r="C1612" i="1"/>
  <c r="H1612" i="1" s="1"/>
  <c r="H1611" i="1"/>
  <c r="G1611" i="1"/>
  <c r="C1611" i="1"/>
  <c r="C1610" i="1"/>
  <c r="G1610" i="1" s="1"/>
  <c r="G1609" i="1"/>
  <c r="C1609" i="1"/>
  <c r="H1609" i="1" s="1"/>
  <c r="C1608" i="1"/>
  <c r="H1608" i="1" s="1"/>
  <c r="H1607" i="1"/>
  <c r="G1607" i="1"/>
  <c r="C1607" i="1"/>
  <c r="C1606" i="1"/>
  <c r="G1606" i="1" s="1"/>
  <c r="C1605" i="1"/>
  <c r="H1605" i="1" s="1"/>
  <c r="C1604" i="1"/>
  <c r="H1604" i="1" s="1"/>
  <c r="H1603" i="1"/>
  <c r="G1603" i="1"/>
  <c r="C1603" i="1"/>
  <c r="C1601" i="1"/>
  <c r="H1601" i="1" s="1"/>
  <c r="C1600" i="1"/>
  <c r="H1600" i="1" s="1"/>
  <c r="H1599" i="1"/>
  <c r="G1599" i="1"/>
  <c r="C1599" i="1"/>
  <c r="H1598" i="1"/>
  <c r="C1598" i="1"/>
  <c r="G1598" i="1" s="1"/>
  <c r="G1597" i="1"/>
  <c r="C1597" i="1"/>
  <c r="H1597" i="1" s="1"/>
  <c r="C1596" i="1"/>
  <c r="H1596" i="1" s="1"/>
  <c r="H1595" i="1"/>
  <c r="G1595" i="1"/>
  <c r="C1595" i="1"/>
  <c r="C1594" i="1"/>
  <c r="H1594" i="1" s="1"/>
  <c r="G1593" i="1"/>
  <c r="C1593" i="1"/>
  <c r="H1593" i="1" s="1"/>
  <c r="C1592" i="1"/>
  <c r="H1592" i="1" s="1"/>
  <c r="G1591" i="1"/>
  <c r="C1591" i="1"/>
  <c r="H1591" i="1" s="1"/>
  <c r="H1590" i="1"/>
  <c r="G1590" i="1"/>
  <c r="C1590" i="1"/>
  <c r="G1589" i="1"/>
  <c r="C1589" i="1"/>
  <c r="H1589" i="1" s="1"/>
  <c r="C1588" i="1"/>
  <c r="H1588" i="1" s="1"/>
  <c r="H1587" i="1"/>
  <c r="C1587" i="1"/>
  <c r="G1587" i="1" s="1"/>
  <c r="G1586" i="1"/>
  <c r="C1586" i="1"/>
  <c r="H1586" i="1" s="1"/>
  <c r="C1584" i="1"/>
  <c r="H1584" i="1" s="1"/>
  <c r="H1582" i="1"/>
  <c r="G1582" i="1"/>
  <c r="C1582" i="1"/>
  <c r="D1581" i="1"/>
  <c r="C1581" i="1"/>
  <c r="G1580" i="1"/>
  <c r="I1580" i="1" s="1"/>
  <c r="D1580" i="1"/>
  <c r="J1580" i="1" s="1"/>
  <c r="C1580" i="1"/>
  <c r="H1580" i="1" s="1"/>
  <c r="D1579" i="1"/>
  <c r="C1579" i="1"/>
  <c r="G1578" i="1"/>
  <c r="D1578" i="1"/>
  <c r="J1578" i="1" s="1"/>
  <c r="C1578" i="1"/>
  <c r="H1578" i="1" s="1"/>
  <c r="G1577" i="1"/>
  <c r="D1577" i="1"/>
  <c r="C1577" i="1"/>
  <c r="H1577" i="1" s="1"/>
  <c r="D1576" i="1"/>
  <c r="C1576" i="1"/>
  <c r="G1575" i="1"/>
  <c r="D1575" i="1"/>
  <c r="J1575" i="1" s="1"/>
  <c r="C1575" i="1"/>
  <c r="H1575" i="1" s="1"/>
  <c r="D1574" i="1"/>
  <c r="C1574" i="1"/>
  <c r="G1573" i="1"/>
  <c r="D1573" i="1"/>
  <c r="J1573" i="1" s="1"/>
  <c r="C1573" i="1"/>
  <c r="G1572" i="1"/>
  <c r="D1572" i="1"/>
  <c r="H1572" i="1" s="1"/>
  <c r="C1572" i="1"/>
  <c r="G1571" i="1"/>
  <c r="D1571" i="1"/>
  <c r="H1571" i="1" s="1"/>
  <c r="C1571" i="1"/>
  <c r="D1570" i="1"/>
  <c r="C1570" i="1"/>
  <c r="G1569" i="1"/>
  <c r="D1569" i="1"/>
  <c r="J1569" i="1" s="1"/>
  <c r="C1569" i="1"/>
  <c r="D1568" i="1"/>
  <c r="C1568" i="1"/>
  <c r="G1567" i="1"/>
  <c r="D1567" i="1"/>
  <c r="H1567" i="1" s="1"/>
  <c r="C1567" i="1"/>
  <c r="J1567" i="1" s="1"/>
  <c r="D1566" i="1"/>
  <c r="C1566" i="1"/>
  <c r="H1565" i="1"/>
  <c r="G1565" i="1"/>
  <c r="I1565" i="1" s="1"/>
  <c r="D1565" i="1"/>
  <c r="C1565" i="1"/>
  <c r="J1565" i="1" s="1"/>
  <c r="D1564" i="1"/>
  <c r="C1564" i="1"/>
  <c r="D1563" i="1"/>
  <c r="C1563" i="1"/>
  <c r="H1562" i="1"/>
  <c r="G1562" i="1"/>
  <c r="I1562" i="1" s="1"/>
  <c r="D1562" i="1"/>
  <c r="C1562" i="1"/>
  <c r="J1562" i="1" s="1"/>
  <c r="D1561" i="1"/>
  <c r="C1561" i="1"/>
  <c r="H1560" i="1"/>
  <c r="G1560" i="1"/>
  <c r="I1560" i="1" s="1"/>
  <c r="D1560" i="1"/>
  <c r="C1560" i="1"/>
  <c r="J1560" i="1" s="1"/>
  <c r="D1559" i="1"/>
  <c r="C1559" i="1"/>
  <c r="H1558" i="1"/>
  <c r="D1558" i="1"/>
  <c r="G1558" i="1" s="1"/>
  <c r="I1558" i="1" s="1"/>
  <c r="C1558" i="1"/>
  <c r="D1557" i="1"/>
  <c r="C1557" i="1"/>
  <c r="D1556" i="1"/>
  <c r="C1556" i="1"/>
  <c r="D1555" i="1"/>
  <c r="C1555" i="1"/>
  <c r="H1554" i="1"/>
  <c r="G1554" i="1"/>
  <c r="I1554" i="1" s="1"/>
  <c r="D1554" i="1"/>
  <c r="C1554" i="1"/>
  <c r="J1554" i="1" s="1"/>
  <c r="D1553" i="1"/>
  <c r="C1553" i="1"/>
  <c r="H1552" i="1"/>
  <c r="G1552" i="1"/>
  <c r="I1552" i="1" s="1"/>
  <c r="D1552" i="1"/>
  <c r="C1552" i="1"/>
  <c r="J1552" i="1" s="1"/>
  <c r="D1551" i="1"/>
  <c r="C1551" i="1"/>
  <c r="H1550" i="1"/>
  <c r="G1550" i="1"/>
  <c r="I1550" i="1" s="1"/>
  <c r="D1550" i="1"/>
  <c r="C1550" i="1"/>
  <c r="J1550" i="1" s="1"/>
  <c r="D1549" i="1"/>
  <c r="C1549" i="1"/>
  <c r="H1548" i="1"/>
  <c r="G1548" i="1"/>
  <c r="I1548" i="1" s="1"/>
  <c r="D1548" i="1"/>
  <c r="C1548" i="1"/>
  <c r="J1548" i="1" s="1"/>
  <c r="H1547" i="1"/>
  <c r="D1547" i="1"/>
  <c r="C1547" i="1"/>
  <c r="G1547" i="1" s="1"/>
  <c r="D1546" i="1"/>
  <c r="G1546" i="1" s="1"/>
  <c r="C1546" i="1"/>
  <c r="H1546" i="1" s="1"/>
  <c r="H1545" i="1"/>
  <c r="D1545" i="1"/>
  <c r="C1545" i="1"/>
  <c r="G1545" i="1" s="1"/>
  <c r="I1545" i="1" s="1"/>
  <c r="J1544" i="1"/>
  <c r="D1544" i="1"/>
  <c r="G1544" i="1" s="1"/>
  <c r="C1544" i="1"/>
  <c r="H1543" i="1"/>
  <c r="D1543" i="1"/>
  <c r="C1543" i="1"/>
  <c r="G1543" i="1" s="1"/>
  <c r="D1542" i="1"/>
  <c r="C1542" i="1"/>
  <c r="H1542" i="1" s="1"/>
  <c r="H1541" i="1"/>
  <c r="D1541" i="1"/>
  <c r="C1541" i="1"/>
  <c r="G1541" i="1" s="1"/>
  <c r="I1541" i="1" s="1"/>
  <c r="D1540" i="1"/>
  <c r="C1540" i="1"/>
  <c r="D1539" i="1"/>
  <c r="C1539" i="1"/>
  <c r="G1539" i="1" s="1"/>
  <c r="D1538"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H1525" i="1"/>
  <c r="D1525" i="1"/>
  <c r="C1525" i="1"/>
  <c r="G1525" i="1" s="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D1516" i="1"/>
  <c r="H1516" i="1" s="1"/>
  <c r="C1516" i="1"/>
  <c r="H1515" i="1"/>
  <c r="D1515" i="1"/>
  <c r="C1515" i="1"/>
  <c r="G1515" i="1" s="1"/>
  <c r="C1514" i="1"/>
  <c r="H1513" i="1"/>
  <c r="D1513" i="1"/>
  <c r="C1513" i="1"/>
  <c r="G1513" i="1" s="1"/>
  <c r="H1512" i="1"/>
  <c r="D1512" i="1"/>
  <c r="C1512" i="1"/>
  <c r="G1512" i="1" s="1"/>
  <c r="H1511" i="1"/>
  <c r="D1511" i="1"/>
  <c r="C1511" i="1"/>
  <c r="G1511" i="1" s="1"/>
  <c r="C1510" i="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5" i="1"/>
  <c r="D1485" i="1"/>
  <c r="C1485" i="1"/>
  <c r="G1485"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D1472" i="1"/>
  <c r="C1472" i="1"/>
  <c r="G1472" i="1" s="1"/>
  <c r="D1471" i="1"/>
  <c r="C1471" i="1"/>
  <c r="G1471" i="1" s="1"/>
  <c r="H1470" i="1"/>
  <c r="D1470" i="1"/>
  <c r="C1470" i="1"/>
  <c r="G1470" i="1" s="1"/>
  <c r="H1469" i="1"/>
  <c r="D1469" i="1"/>
  <c r="C1469" i="1"/>
  <c r="G1469" i="1" s="1"/>
  <c r="D1468" i="1"/>
  <c r="C1468" i="1"/>
  <c r="G1468" i="1" s="1"/>
  <c r="D1467" i="1"/>
  <c r="C1467" i="1"/>
  <c r="G1467" i="1" s="1"/>
  <c r="H1466" i="1"/>
  <c r="D1466" i="1"/>
  <c r="C1466" i="1"/>
  <c r="G1466" i="1" s="1"/>
  <c r="H1465" i="1"/>
  <c r="D1465" i="1"/>
  <c r="C1465" i="1"/>
  <c r="G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D1444" i="1"/>
  <c r="G1444" i="1" s="1"/>
  <c r="C1444" i="1"/>
  <c r="D1443" i="1"/>
  <c r="G1443" i="1" s="1"/>
  <c r="C1443" i="1"/>
  <c r="H1443" i="1" s="1"/>
  <c r="D1442" i="1"/>
  <c r="G1442" i="1" s="1"/>
  <c r="C1442" i="1"/>
  <c r="D1441" i="1"/>
  <c r="G1441" i="1" s="1"/>
  <c r="C1441" i="1"/>
  <c r="H1441" i="1" s="1"/>
  <c r="D1440" i="1"/>
  <c r="G1440" i="1" s="1"/>
  <c r="C1440" i="1"/>
  <c r="D1439" i="1"/>
  <c r="G1439" i="1" s="1"/>
  <c r="C1439" i="1"/>
  <c r="H1439" i="1" s="1"/>
  <c r="D1438" i="1"/>
  <c r="G1438" i="1" s="1"/>
  <c r="C1438" i="1"/>
  <c r="D1437" i="1"/>
  <c r="G1437" i="1" s="1"/>
  <c r="C1437" i="1"/>
  <c r="H1437" i="1" s="1"/>
  <c r="D1436" i="1"/>
  <c r="G1436" i="1" s="1"/>
  <c r="C1436" i="1"/>
  <c r="D1435" i="1"/>
  <c r="G1435" i="1" s="1"/>
  <c r="C1435" i="1"/>
  <c r="H1435" i="1" s="1"/>
  <c r="D1434" i="1"/>
  <c r="G1434" i="1" s="1"/>
  <c r="C1434" i="1"/>
  <c r="D1433" i="1"/>
  <c r="G1433" i="1" s="1"/>
  <c r="C1433" i="1"/>
  <c r="H1433" i="1" s="1"/>
  <c r="D1432" i="1"/>
  <c r="G1432" i="1" s="1"/>
  <c r="C1432" i="1"/>
  <c r="D1431" i="1"/>
  <c r="G1431" i="1" s="1"/>
  <c r="C1431" i="1"/>
  <c r="H1431" i="1" s="1"/>
  <c r="D1430" i="1"/>
  <c r="G1430" i="1" s="1"/>
  <c r="C1430" i="1"/>
  <c r="D1429" i="1"/>
  <c r="G1429" i="1" s="1"/>
  <c r="C1429" i="1"/>
  <c r="H1429" i="1" s="1"/>
  <c r="D1428" i="1"/>
  <c r="G1428" i="1" s="1"/>
  <c r="C1428" i="1"/>
  <c r="D1427" i="1"/>
  <c r="G1427" i="1" s="1"/>
  <c r="C1427" i="1"/>
  <c r="H1427" i="1" s="1"/>
  <c r="D1426" i="1"/>
  <c r="G1426" i="1" s="1"/>
  <c r="C1426" i="1"/>
  <c r="D1425" i="1"/>
  <c r="G1425" i="1" s="1"/>
  <c r="C1425" i="1"/>
  <c r="H1425" i="1" s="1"/>
  <c r="D1424" i="1"/>
  <c r="G1424" i="1" s="1"/>
  <c r="C1424" i="1"/>
  <c r="D1423" i="1"/>
  <c r="G1423" i="1" s="1"/>
  <c r="C1423" i="1"/>
  <c r="H1423" i="1" s="1"/>
  <c r="D1422" i="1"/>
  <c r="G1422" i="1" s="1"/>
  <c r="C1422" i="1"/>
  <c r="D1421" i="1"/>
  <c r="G1421" i="1" s="1"/>
  <c r="C1421" i="1"/>
  <c r="H1421" i="1" s="1"/>
  <c r="D1420" i="1"/>
  <c r="G1420" i="1" s="1"/>
  <c r="C1420" i="1"/>
  <c r="D1419" i="1"/>
  <c r="G1419" i="1" s="1"/>
  <c r="C1419" i="1"/>
  <c r="H1419" i="1" s="1"/>
  <c r="D1418" i="1"/>
  <c r="G1418" i="1" s="1"/>
  <c r="C1418" i="1"/>
  <c r="D1417" i="1"/>
  <c r="G1417" i="1" s="1"/>
  <c r="C1417" i="1"/>
  <c r="H1417" i="1" s="1"/>
  <c r="D1416" i="1"/>
  <c r="G1416" i="1" s="1"/>
  <c r="C1416" i="1"/>
  <c r="D1415" i="1"/>
  <c r="G1415" i="1" s="1"/>
  <c r="C1415" i="1"/>
  <c r="H1415" i="1" s="1"/>
  <c r="D1414" i="1"/>
  <c r="G1414" i="1" s="1"/>
  <c r="C1414" i="1"/>
  <c r="D1413" i="1"/>
  <c r="G1413" i="1" s="1"/>
  <c r="C1413" i="1"/>
  <c r="H1413" i="1" s="1"/>
  <c r="D1412" i="1"/>
  <c r="G1412" i="1" s="1"/>
  <c r="C1412" i="1"/>
  <c r="D1411" i="1"/>
  <c r="G1411" i="1" s="1"/>
  <c r="C1411" i="1"/>
  <c r="H1411" i="1" s="1"/>
  <c r="D1410" i="1"/>
  <c r="G1410" i="1" s="1"/>
  <c r="C1410" i="1"/>
  <c r="D1409" i="1"/>
  <c r="G1409" i="1" s="1"/>
  <c r="C1409" i="1"/>
  <c r="H1409" i="1" s="1"/>
  <c r="D1408" i="1"/>
  <c r="G1408" i="1" s="1"/>
  <c r="C1408" i="1"/>
  <c r="D1407" i="1"/>
  <c r="G1407" i="1" s="1"/>
  <c r="C1407" i="1"/>
  <c r="H1407" i="1" s="1"/>
  <c r="D1406" i="1"/>
  <c r="G1406" i="1" s="1"/>
  <c r="C1406" i="1"/>
  <c r="D1405" i="1"/>
  <c r="G1405" i="1" s="1"/>
  <c r="C1405" i="1"/>
  <c r="H1405" i="1" s="1"/>
  <c r="D1404" i="1"/>
  <c r="G1404" i="1" s="1"/>
  <c r="C1404" i="1"/>
  <c r="D1403" i="1"/>
  <c r="G1403" i="1" s="1"/>
  <c r="C1403" i="1"/>
  <c r="H1403" i="1" s="1"/>
  <c r="D1402" i="1"/>
  <c r="G1402" i="1" s="1"/>
  <c r="C1402" i="1"/>
  <c r="D1401" i="1"/>
  <c r="G1401" i="1" s="1"/>
  <c r="C1401" i="1"/>
  <c r="H1401" i="1" s="1"/>
  <c r="D1400" i="1"/>
  <c r="G1400" i="1" s="1"/>
  <c r="C1400" i="1"/>
  <c r="D1399" i="1"/>
  <c r="G1399" i="1" s="1"/>
  <c r="C1399" i="1"/>
  <c r="H1399" i="1" s="1"/>
  <c r="D1398" i="1"/>
  <c r="G1398" i="1" s="1"/>
  <c r="C1398" i="1"/>
  <c r="D1397" i="1"/>
  <c r="G1397" i="1" s="1"/>
  <c r="C1397" i="1"/>
  <c r="H1397" i="1" s="1"/>
  <c r="D1396" i="1"/>
  <c r="G1396" i="1" s="1"/>
  <c r="C1396" i="1"/>
  <c r="D1395" i="1"/>
  <c r="G1395" i="1" s="1"/>
  <c r="C1395" i="1"/>
  <c r="H1395" i="1" s="1"/>
  <c r="D1394" i="1"/>
  <c r="G1394" i="1" s="1"/>
  <c r="C1394" i="1"/>
  <c r="D1393" i="1"/>
  <c r="G1393" i="1" s="1"/>
  <c r="C1393" i="1"/>
  <c r="H1393" i="1" s="1"/>
  <c r="D1392" i="1"/>
  <c r="G1392" i="1" s="1"/>
  <c r="C1392" i="1"/>
  <c r="D1391" i="1"/>
  <c r="G1391" i="1" s="1"/>
  <c r="C1391" i="1"/>
  <c r="H1391" i="1" s="1"/>
  <c r="D1390" i="1"/>
  <c r="G1390" i="1" s="1"/>
  <c r="C1390" i="1"/>
  <c r="D1389" i="1"/>
  <c r="C1389" i="1"/>
  <c r="H1389" i="1" s="1"/>
  <c r="D1388" i="1"/>
  <c r="C1388" i="1"/>
  <c r="D1387" i="1"/>
  <c r="C1387" i="1"/>
  <c r="H1387" i="1" s="1"/>
  <c r="D1386" i="1"/>
  <c r="C1386" i="1"/>
  <c r="D1385" i="1"/>
  <c r="C1385" i="1"/>
  <c r="H1385" i="1" s="1"/>
  <c r="D1384" i="1"/>
  <c r="C1384" i="1"/>
  <c r="D1383" i="1"/>
  <c r="C1383" i="1"/>
  <c r="D1382" i="1"/>
  <c r="G1382" i="1" s="1"/>
  <c r="C1382" i="1"/>
  <c r="D1381" i="1"/>
  <c r="G1381" i="1" s="1"/>
  <c r="C1381" i="1"/>
  <c r="H1381" i="1" s="1"/>
  <c r="D1380" i="1"/>
  <c r="G1380" i="1" s="1"/>
  <c r="C1380" i="1"/>
  <c r="D1379" i="1"/>
  <c r="G1379" i="1" s="1"/>
  <c r="C1379" i="1"/>
  <c r="H1379" i="1" s="1"/>
  <c r="D1378" i="1"/>
  <c r="G1378" i="1" s="1"/>
  <c r="C1378" i="1"/>
  <c r="D1377" i="1"/>
  <c r="G1377" i="1" s="1"/>
  <c r="C1377" i="1"/>
  <c r="H1377" i="1" s="1"/>
  <c r="D1376" i="1"/>
  <c r="G1376" i="1" s="1"/>
  <c r="C1376" i="1"/>
  <c r="D1375" i="1"/>
  <c r="G1375" i="1" s="1"/>
  <c r="C1375" i="1"/>
  <c r="H1375" i="1" s="1"/>
  <c r="D1374" i="1"/>
  <c r="G1374" i="1" s="1"/>
  <c r="C1374" i="1"/>
  <c r="D1373" i="1"/>
  <c r="G1373" i="1" s="1"/>
  <c r="C1373" i="1"/>
  <c r="H1373" i="1" s="1"/>
  <c r="D1372" i="1"/>
  <c r="G1372" i="1" s="1"/>
  <c r="C1372" i="1"/>
  <c r="D1371" i="1"/>
  <c r="G1371" i="1" s="1"/>
  <c r="C1371" i="1"/>
  <c r="H1371" i="1" s="1"/>
  <c r="D1370" i="1"/>
  <c r="G1370" i="1" s="1"/>
  <c r="C1370" i="1"/>
  <c r="D1369" i="1"/>
  <c r="G1369" i="1" s="1"/>
  <c r="C1369" i="1"/>
  <c r="H1369" i="1" s="1"/>
  <c r="D1368" i="1"/>
  <c r="G1368" i="1" s="1"/>
  <c r="C1368" i="1"/>
  <c r="D1367" i="1"/>
  <c r="G1367" i="1" s="1"/>
  <c r="C1367" i="1"/>
  <c r="H1367" i="1" s="1"/>
  <c r="D1366" i="1"/>
  <c r="G1366" i="1" s="1"/>
  <c r="C1366" i="1"/>
  <c r="D1365" i="1"/>
  <c r="G1365" i="1" s="1"/>
  <c r="C1365" i="1"/>
  <c r="D1364" i="1"/>
  <c r="G1364" i="1" s="1"/>
  <c r="C1364" i="1"/>
  <c r="H1364" i="1" s="1"/>
  <c r="G1363" i="1"/>
  <c r="D1363" i="1"/>
  <c r="C1363" i="1"/>
  <c r="H1363" i="1" s="1"/>
  <c r="G1362" i="1"/>
  <c r="D1362" i="1"/>
  <c r="C1362" i="1"/>
  <c r="D1361" i="1"/>
  <c r="G1361" i="1" s="1"/>
  <c r="C1361" i="1"/>
  <c r="D1360" i="1"/>
  <c r="G1360" i="1" s="1"/>
  <c r="C1360" i="1"/>
  <c r="H1360" i="1" s="1"/>
  <c r="G1359" i="1"/>
  <c r="D1359" i="1"/>
  <c r="H1359" i="1" s="1"/>
  <c r="C1359" i="1"/>
  <c r="G1358" i="1"/>
  <c r="D1358" i="1"/>
  <c r="H1358" i="1" s="1"/>
  <c r="C1358" i="1"/>
  <c r="D1357" i="1"/>
  <c r="H1357" i="1" s="1"/>
  <c r="C1357" i="1"/>
  <c r="D1356" i="1"/>
  <c r="H1356" i="1" s="1"/>
  <c r="C1356" i="1"/>
  <c r="G1355" i="1"/>
  <c r="D1355" i="1"/>
  <c r="H1355" i="1" s="1"/>
  <c r="C1355" i="1"/>
  <c r="G1354" i="1"/>
  <c r="D1354" i="1"/>
  <c r="H1354" i="1" s="1"/>
  <c r="C1354" i="1"/>
  <c r="D1353" i="1"/>
  <c r="H1353" i="1" s="1"/>
  <c r="C1353" i="1"/>
  <c r="D1352" i="1"/>
  <c r="H1352" i="1" s="1"/>
  <c r="C1352" i="1"/>
  <c r="G1351" i="1"/>
  <c r="D1351" i="1"/>
  <c r="H1351" i="1" s="1"/>
  <c r="C1351" i="1"/>
  <c r="G1350" i="1"/>
  <c r="D1350" i="1"/>
  <c r="H1350" i="1" s="1"/>
  <c r="C1350" i="1"/>
  <c r="D1349" i="1"/>
  <c r="H1349" i="1" s="1"/>
  <c r="C1349" i="1"/>
  <c r="D1348" i="1"/>
  <c r="H1348" i="1" s="1"/>
  <c r="C1348" i="1"/>
  <c r="G1347" i="1"/>
  <c r="D1347" i="1"/>
  <c r="H1347" i="1" s="1"/>
  <c r="C1347" i="1"/>
  <c r="G1346" i="1"/>
  <c r="D1346" i="1"/>
  <c r="H1346" i="1" s="1"/>
  <c r="C1346" i="1"/>
  <c r="D1345" i="1"/>
  <c r="H1345" i="1" s="1"/>
  <c r="C1345" i="1"/>
  <c r="D1344" i="1"/>
  <c r="H1344" i="1" s="1"/>
  <c r="C1344" i="1"/>
  <c r="G1343" i="1"/>
  <c r="D1343" i="1"/>
  <c r="H1343" i="1" s="1"/>
  <c r="C1343" i="1"/>
  <c r="G1342"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G1335" i="1"/>
  <c r="D1335" i="1"/>
  <c r="H1335" i="1" s="1"/>
  <c r="C1335" i="1"/>
  <c r="G1334" i="1"/>
  <c r="D1334" i="1"/>
  <c r="H1334" i="1" s="1"/>
  <c r="C1334" i="1"/>
  <c r="D1333" i="1"/>
  <c r="H1333" i="1" s="1"/>
  <c r="C1333" i="1"/>
  <c r="D1332" i="1"/>
  <c r="H1332" i="1" s="1"/>
  <c r="C1332" i="1"/>
  <c r="G1331" i="1"/>
  <c r="D1331" i="1"/>
  <c r="H1331" i="1" s="1"/>
  <c r="C1331" i="1"/>
  <c r="G1330" i="1"/>
  <c r="D1330" i="1"/>
  <c r="H1330" i="1" s="1"/>
  <c r="C1330" i="1"/>
  <c r="D1329" i="1"/>
  <c r="H1329" i="1" s="1"/>
  <c r="C1329" i="1"/>
  <c r="D1328" i="1"/>
  <c r="H1328" i="1" s="1"/>
  <c r="C1328" i="1"/>
  <c r="G1327" i="1"/>
  <c r="D1327" i="1"/>
  <c r="H1327" i="1" s="1"/>
  <c r="C1327" i="1"/>
  <c r="G1326" i="1"/>
  <c r="D1326" i="1"/>
  <c r="H1326" i="1" s="1"/>
  <c r="C1326" i="1"/>
  <c r="D1325" i="1"/>
  <c r="H1325" i="1" s="1"/>
  <c r="C1325" i="1"/>
  <c r="D1324" i="1"/>
  <c r="H1324" i="1" s="1"/>
  <c r="C1324" i="1"/>
  <c r="G1323" i="1"/>
  <c r="D1323" i="1"/>
  <c r="H1323" i="1" s="1"/>
  <c r="C1323" i="1"/>
  <c r="G1322" i="1"/>
  <c r="D1322" i="1"/>
  <c r="H1322" i="1" s="1"/>
  <c r="C1322" i="1"/>
  <c r="D1321" i="1"/>
  <c r="H1321" i="1" s="1"/>
  <c r="C1321" i="1"/>
  <c r="D1320" i="1"/>
  <c r="H1320" i="1" s="1"/>
  <c r="C1320" i="1"/>
  <c r="G1319" i="1"/>
  <c r="D1319" i="1"/>
  <c r="H1319" i="1" s="1"/>
  <c r="C1319" i="1"/>
  <c r="G1318" i="1"/>
  <c r="D1318" i="1"/>
  <c r="H1318" i="1" s="1"/>
  <c r="C1318" i="1"/>
  <c r="D1317" i="1"/>
  <c r="H1317" i="1" s="1"/>
  <c r="C1317" i="1"/>
  <c r="D1316" i="1"/>
  <c r="H1316" i="1" s="1"/>
  <c r="C1316" i="1"/>
  <c r="G1315" i="1"/>
  <c r="D1315" i="1"/>
  <c r="H1315" i="1" s="1"/>
  <c r="C1315" i="1"/>
  <c r="G1314" i="1"/>
  <c r="D1314" i="1"/>
  <c r="H1314" i="1" s="1"/>
  <c r="C1314" i="1"/>
  <c r="D1313" i="1"/>
  <c r="H1313" i="1" s="1"/>
  <c r="C1313" i="1"/>
  <c r="D1312" i="1"/>
  <c r="H1312" i="1" s="1"/>
  <c r="C1312" i="1"/>
  <c r="D1311" i="1"/>
  <c r="H1311" i="1" s="1"/>
  <c r="C1311" i="1"/>
  <c r="G1310" i="1"/>
  <c r="D1310" i="1"/>
  <c r="H1310" i="1" s="1"/>
  <c r="C1310" i="1"/>
  <c r="D1309" i="1"/>
  <c r="H1309" i="1" s="1"/>
  <c r="C1309" i="1"/>
  <c r="D1308" i="1"/>
  <c r="H1308" i="1" s="1"/>
  <c r="C1308" i="1"/>
  <c r="G1307" i="1"/>
  <c r="D1307" i="1"/>
  <c r="H1307" i="1" s="1"/>
  <c r="C1307" i="1"/>
  <c r="G1306" i="1"/>
  <c r="D1306" i="1"/>
  <c r="H1306" i="1" s="1"/>
  <c r="C1306" i="1"/>
  <c r="H1305" i="1"/>
  <c r="G1305" i="1"/>
  <c r="D1305" i="1"/>
  <c r="C1305" i="1"/>
  <c r="H1304" i="1"/>
  <c r="G1304" i="1"/>
  <c r="D1304" i="1"/>
  <c r="C1304" i="1"/>
  <c r="H1303" i="1"/>
  <c r="G1303" i="1"/>
  <c r="D1303" i="1"/>
  <c r="C1303" i="1"/>
  <c r="D1302" i="1"/>
  <c r="H1302" i="1" s="1"/>
  <c r="C1302" i="1"/>
  <c r="D1301" i="1"/>
  <c r="H1301" i="1" s="1"/>
  <c r="C1301" i="1"/>
  <c r="D1300" i="1"/>
  <c r="H1300" i="1" s="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G1267" i="1"/>
  <c r="D1267" i="1"/>
  <c r="H1267" i="1" s="1"/>
  <c r="C1267" i="1"/>
  <c r="H1266" i="1"/>
  <c r="G1266" i="1"/>
  <c r="D1266" i="1"/>
  <c r="C1266" i="1"/>
  <c r="H1265" i="1"/>
  <c r="D1265" i="1"/>
  <c r="G1265" i="1" s="1"/>
  <c r="C1265" i="1"/>
  <c r="D1264" i="1"/>
  <c r="G1264" i="1" s="1"/>
  <c r="C1264" i="1"/>
  <c r="H1263" i="1"/>
  <c r="D1263" i="1"/>
  <c r="G1263" i="1" s="1"/>
  <c r="C1263" i="1"/>
  <c r="H1262" i="1"/>
  <c r="G1262" i="1"/>
  <c r="D1262" i="1"/>
  <c r="C1262" i="1"/>
  <c r="D1261" i="1"/>
  <c r="H1261" i="1" s="1"/>
  <c r="C1261" i="1"/>
  <c r="D1260" i="1"/>
  <c r="H1260" i="1" s="1"/>
  <c r="C1260" i="1"/>
  <c r="C1259" i="1"/>
  <c r="H1258" i="1"/>
  <c r="G1258" i="1"/>
  <c r="D1258" i="1"/>
  <c r="C1258" i="1"/>
  <c r="H1257" i="1"/>
  <c r="D1257" i="1"/>
  <c r="G1257" i="1" s="1"/>
  <c r="C1257" i="1"/>
  <c r="H1256" i="1"/>
  <c r="D1256" i="1"/>
  <c r="G1256" i="1" s="1"/>
  <c r="C1256" i="1"/>
  <c r="H1254" i="1"/>
  <c r="G1254" i="1"/>
  <c r="D1254" i="1"/>
  <c r="C1254" i="1"/>
  <c r="H1253" i="1"/>
  <c r="G1253" i="1"/>
  <c r="D1253" i="1"/>
  <c r="C1253" i="1"/>
  <c r="H1252" i="1"/>
  <c r="G1252" i="1"/>
  <c r="D1252" i="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3" i="1" s="1"/>
  <c r="C1183" i="1"/>
  <c r="D1182" i="1"/>
  <c r="H1182"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H1166" i="1"/>
  <c r="G1166" i="1"/>
  <c r="D1166" i="1"/>
  <c r="C1166" i="1"/>
  <c r="H1165" i="1"/>
  <c r="G1165" i="1"/>
  <c r="D1165" i="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D1152" i="1"/>
  <c r="H1152"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H1059" i="1"/>
  <c r="G1059" i="1"/>
  <c r="D1059" i="1"/>
  <c r="C1059" i="1"/>
  <c r="H1058" i="1"/>
  <c r="G1058" i="1"/>
  <c r="D1058" i="1"/>
  <c r="C1058" i="1"/>
  <c r="C1057" i="1"/>
  <c r="D1056" i="1"/>
  <c r="H1056" i="1" s="1"/>
  <c r="C1056" i="1"/>
  <c r="D1055" i="1"/>
  <c r="H1055" i="1" s="1"/>
  <c r="C1055" i="1"/>
  <c r="D1054" i="1"/>
  <c r="H1054" i="1" s="1"/>
  <c r="C1054" i="1"/>
  <c r="H1053" i="1"/>
  <c r="G1053" i="1"/>
  <c r="D1053" i="1"/>
  <c r="C1053" i="1"/>
  <c r="H1052" i="1"/>
  <c r="G1052" i="1"/>
  <c r="D1052" i="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D1031" i="1"/>
  <c r="H1031" i="1" s="1"/>
  <c r="C1031" i="1"/>
  <c r="D1030" i="1"/>
  <c r="H1030" i="1" s="1"/>
  <c r="C1030" i="1"/>
  <c r="H1029" i="1"/>
  <c r="G1029" i="1"/>
  <c r="D1029" i="1"/>
  <c r="C1029" i="1"/>
  <c r="H1028" i="1"/>
  <c r="G1028" i="1"/>
  <c r="D1028" i="1"/>
  <c r="C1028" i="1"/>
  <c r="D1027" i="1"/>
  <c r="H1027" i="1" s="1"/>
  <c r="C1027" i="1"/>
  <c r="G1026" i="1"/>
  <c r="D1026" i="1"/>
  <c r="H1026" i="1" s="1"/>
  <c r="C1026" i="1"/>
  <c r="H1025" i="1"/>
  <c r="D1025" i="1"/>
  <c r="G1025" i="1" s="1"/>
  <c r="C1025" i="1"/>
  <c r="H1024" i="1"/>
  <c r="D1024" i="1"/>
  <c r="G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D1016" i="1"/>
  <c r="G1016" i="1" s="1"/>
  <c r="C1016" i="1"/>
  <c r="H1015" i="1"/>
  <c r="D1015" i="1"/>
  <c r="G1015" i="1" s="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D677" i="1"/>
  <c r="G677" i="1" s="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D651" i="1"/>
  <c r="G651" i="1" s="1"/>
  <c r="C651" i="1"/>
  <c r="H650" i="1"/>
  <c r="G650" i="1"/>
  <c r="D650" i="1"/>
  <c r="C650" i="1"/>
  <c r="H649" i="1"/>
  <c r="D649" i="1"/>
  <c r="G649" i="1" s="1"/>
  <c r="C649" i="1"/>
  <c r="H648" i="1"/>
  <c r="G648" i="1"/>
  <c r="D648" i="1"/>
  <c r="C648" i="1"/>
  <c r="H647" i="1"/>
  <c r="G647" i="1"/>
  <c r="D647" i="1"/>
  <c r="C647" i="1"/>
  <c r="H646" i="1"/>
  <c r="G646" i="1"/>
  <c r="D646" i="1"/>
  <c r="C646" i="1"/>
  <c r="H645" i="1"/>
  <c r="G645" i="1"/>
  <c r="D645" i="1"/>
  <c r="C645"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C270" i="1"/>
  <c r="H268" i="1"/>
  <c r="G268" i="1"/>
  <c r="D268" i="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D197" i="1"/>
  <c r="H197" i="1" s="1"/>
  <c r="C197" i="1"/>
  <c r="H196" i="1"/>
  <c r="G196" i="1"/>
  <c r="D196" i="1"/>
  <c r="C196" i="1"/>
  <c r="H195" i="1"/>
  <c r="G195" i="1"/>
  <c r="D195" i="1"/>
  <c r="C195" i="1"/>
  <c r="H194" i="1"/>
  <c r="G194" i="1"/>
  <c r="D194" i="1"/>
  <c r="C194" i="1"/>
  <c r="H193" i="1"/>
  <c r="G193" i="1"/>
  <c r="D193" i="1"/>
  <c r="C193" i="1"/>
  <c r="H192" i="1"/>
  <c r="D192" i="1"/>
  <c r="G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D183" i="1"/>
  <c r="H183" i="1" s="1"/>
  <c r="C183" i="1"/>
  <c r="D182" i="1"/>
  <c r="H182" i="1" s="1"/>
  <c r="C182" i="1"/>
  <c r="D181" i="1"/>
  <c r="H181" i="1" s="1"/>
  <c r="C181" i="1"/>
  <c r="D180" i="1"/>
  <c r="H180" i="1" s="1"/>
  <c r="C180" i="1"/>
  <c r="H179" i="1"/>
  <c r="G179" i="1"/>
  <c r="D179" i="1"/>
  <c r="C179" i="1"/>
  <c r="H178" i="1"/>
  <c r="G178" i="1"/>
  <c r="D178" i="1"/>
  <c r="C178" i="1"/>
  <c r="H177" i="1"/>
  <c r="G177" i="1"/>
  <c r="D177" i="1"/>
  <c r="C177" i="1"/>
  <c r="H176" i="1"/>
  <c r="G176" i="1"/>
  <c r="D176" i="1"/>
  <c r="C176" i="1"/>
  <c r="H175" i="1"/>
  <c r="G175" i="1"/>
  <c r="D175" i="1"/>
  <c r="C175" i="1"/>
  <c r="D174" i="1"/>
  <c r="H174" i="1" s="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D167" i="1"/>
  <c r="G167" i="1" s="1"/>
  <c r="C167" i="1"/>
  <c r="C166" i="1"/>
  <c r="H165" i="1"/>
  <c r="D165" i="1"/>
  <c r="G165" i="1" s="1"/>
  <c r="C165" i="1"/>
  <c r="H164" i="1"/>
  <c r="D164" i="1"/>
  <c r="G164" i="1" s="1"/>
  <c r="C164" i="1"/>
  <c r="D163" i="1"/>
  <c r="G163" i="1" s="1"/>
  <c r="C163" i="1"/>
  <c r="D162" i="1"/>
  <c r="G162" i="1" s="1"/>
  <c r="C162" i="1"/>
  <c r="C161" i="1"/>
  <c r="C160"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H151" i="1"/>
  <c r="D151" i="1"/>
  <c r="G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D131" i="1"/>
  <c r="H131" i="1" s="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281" i="1" l="1"/>
  <c r="G1251" i="1"/>
  <c r="G1383" i="1"/>
  <c r="H1682" i="1"/>
  <c r="D45" i="8"/>
  <c r="E26" i="9"/>
  <c r="B26" i="9" s="1"/>
  <c r="H1383" i="1"/>
  <c r="E335" i="9"/>
  <c r="B335" i="9" s="1"/>
  <c r="G1389" i="1"/>
  <c r="G1388" i="1"/>
  <c r="G1387" i="1"/>
  <c r="G1386" i="1"/>
  <c r="G1385" i="1"/>
  <c r="G1384" i="1"/>
  <c r="E303" i="9"/>
  <c r="B303" i="9" s="1"/>
  <c r="G1339" i="1"/>
  <c r="G1338" i="1"/>
  <c r="G1311" i="1"/>
  <c r="G1300" i="1"/>
  <c r="G1301" i="1"/>
  <c r="G1302" i="1"/>
  <c r="G1281" i="1"/>
  <c r="G1287" i="1"/>
  <c r="H1264" i="1"/>
  <c r="E255" i="5"/>
  <c r="D1259" i="1" s="1"/>
  <c r="G1259" i="1" s="1"/>
  <c r="G1260" i="1"/>
  <c r="G1261" i="1"/>
  <c r="F256" i="5"/>
  <c r="E340" i="9"/>
  <c r="B340" i="9" s="1"/>
  <c r="E336" i="9"/>
  <c r="B336" i="9" s="1"/>
  <c r="G1182" i="1"/>
  <c r="G1183" i="1"/>
  <c r="G1167" i="1"/>
  <c r="E313" i="9"/>
  <c r="B313" i="9" s="1"/>
  <c r="F147" i="5"/>
  <c r="G1152" i="1"/>
  <c r="G1155" i="1"/>
  <c r="G1161" i="1"/>
  <c r="G1087" i="1"/>
  <c r="G1092" i="1"/>
  <c r="G1060" i="1"/>
  <c r="H1057" i="1"/>
  <c r="G1057" i="1"/>
  <c r="G1056" i="1"/>
  <c r="G1055" i="1"/>
  <c r="H1050" i="1"/>
  <c r="G1050" i="1"/>
  <c r="G1054" i="1"/>
  <c r="G1040" i="1"/>
  <c r="G1041" i="1"/>
  <c r="G1033" i="1"/>
  <c r="G1031" i="1"/>
  <c r="G1030" i="1"/>
  <c r="G1027" i="1"/>
  <c r="E12" i="5"/>
  <c r="E7" i="5" s="1"/>
  <c r="D1012" i="1" s="1"/>
  <c r="H1683" i="1"/>
  <c r="C1681" i="1"/>
  <c r="H1681" i="1" s="1"/>
  <c r="G1635" i="1"/>
  <c r="G1623" i="1"/>
  <c r="E326" i="9"/>
  <c r="B326" i="9" s="1"/>
  <c r="G727" i="1"/>
  <c r="H676" i="1"/>
  <c r="E648" i="4"/>
  <c r="D642" i="1" s="1"/>
  <c r="H642" i="1" s="1"/>
  <c r="H163" i="1"/>
  <c r="H162" i="1"/>
  <c r="D161" i="1"/>
  <c r="G161" i="1" s="1"/>
  <c r="G65" i="1"/>
  <c r="E322" i="9"/>
  <c r="B322" i="9" s="1"/>
  <c r="E31" i="9"/>
  <c r="F236" i="9"/>
  <c r="B236" i="9" s="1"/>
  <c r="H1539" i="1"/>
  <c r="G1540" i="1"/>
  <c r="C1538" i="1"/>
  <c r="H1538" i="1" s="1"/>
  <c r="H33" i="3"/>
  <c r="H1540" i="1"/>
  <c r="G1542" i="1"/>
  <c r="I1542" i="1" s="1"/>
  <c r="E36" i="9"/>
  <c r="B36" i="9" s="1"/>
  <c r="E311" i="9"/>
  <c r="B311" i="9" s="1"/>
  <c r="E312" i="9"/>
  <c r="B312" i="9" s="1"/>
  <c r="E307" i="9"/>
  <c r="B307" i="9" s="1"/>
  <c r="E320" i="9"/>
  <c r="B320" i="9" s="1"/>
  <c r="E37" i="9"/>
  <c r="B37" i="9" s="1"/>
  <c r="E324" i="9"/>
  <c r="B324" i="9" s="1"/>
  <c r="E329" i="9"/>
  <c r="H1686" i="1"/>
  <c r="G1613" i="1"/>
  <c r="H1610" i="1"/>
  <c r="H1606" i="1"/>
  <c r="G1605" i="1"/>
  <c r="D25" i="8"/>
  <c r="C1602" i="1" s="1"/>
  <c r="G1601" i="1"/>
  <c r="G1594" i="1"/>
  <c r="H1583" i="1"/>
  <c r="G1583" i="1"/>
  <c r="C1585" i="1"/>
  <c r="J1558" i="1"/>
  <c r="G1514" i="1"/>
  <c r="E114" i="6"/>
  <c r="F114" i="6" s="1"/>
  <c r="F118" i="6"/>
  <c r="G1516" i="1"/>
  <c r="F244" i="9"/>
  <c r="B244" i="9" s="1"/>
  <c r="E51" i="9"/>
  <c r="B51" i="9" s="1"/>
  <c r="E48" i="9"/>
  <c r="B48" i="9" s="1"/>
  <c r="F237" i="9"/>
  <c r="B237" i="9" s="1"/>
  <c r="F393" i="4"/>
  <c r="D368" i="1"/>
  <c r="E417" i="4"/>
  <c r="D412" i="1" s="1"/>
  <c r="G300" i="1"/>
  <c r="G299" i="1"/>
  <c r="F426" i="4"/>
  <c r="G642" i="1"/>
  <c r="G298" i="1"/>
  <c r="E647" i="4"/>
  <c r="D641" i="1" s="1"/>
  <c r="D422" i="1"/>
  <c r="H270" i="1"/>
  <c r="G270" i="1"/>
  <c r="E273" i="4"/>
  <c r="D269" i="1" s="1"/>
  <c r="F274" i="4"/>
  <c r="G258" i="1"/>
  <c r="G265" i="1"/>
  <c r="G266" i="1"/>
  <c r="G197" i="1"/>
  <c r="D190" i="1"/>
  <c r="H190" i="1" s="1"/>
  <c r="G190" i="1"/>
  <c r="F243" i="9"/>
  <c r="B243" i="9" s="1"/>
  <c r="E55" i="9"/>
  <c r="B55" i="9" s="1"/>
  <c r="G183" i="1"/>
  <c r="G182" i="1"/>
  <c r="G181" i="1"/>
  <c r="E52" i="9"/>
  <c r="B52" i="9" s="1"/>
  <c r="F239" i="9"/>
  <c r="B239" i="9" s="1"/>
  <c r="G174" i="1"/>
  <c r="G180" i="1"/>
  <c r="G166" i="1"/>
  <c r="H166" i="1"/>
  <c r="E164" i="4"/>
  <c r="D160" i="1" s="1"/>
  <c r="G160" i="1" s="1"/>
  <c r="F170" i="4"/>
  <c r="F160" i="4"/>
  <c r="D150" i="1"/>
  <c r="F154" i="4"/>
  <c r="G133" i="1"/>
  <c r="G130" i="1"/>
  <c r="G131" i="1"/>
  <c r="G132" i="1"/>
  <c r="F134" i="4"/>
  <c r="G122" i="1"/>
  <c r="G108" i="1"/>
  <c r="G113" i="1"/>
  <c r="F112" i="4"/>
  <c r="E35" i="9"/>
  <c r="B35" i="9" s="1"/>
  <c r="G64" i="1"/>
  <c r="H64" i="1"/>
  <c r="E49" i="4"/>
  <c r="D45" i="1" s="1"/>
  <c r="E34" i="9"/>
  <c r="B34" i="9" s="1"/>
  <c r="F68" i="4"/>
  <c r="G1308" i="1"/>
  <c r="G1312" i="1"/>
  <c r="G1316" i="1"/>
  <c r="G1320" i="1"/>
  <c r="G1324" i="1"/>
  <c r="G1328" i="1"/>
  <c r="G1332" i="1"/>
  <c r="G1336" i="1"/>
  <c r="G1340" i="1"/>
  <c r="G1344" i="1"/>
  <c r="G1348" i="1"/>
  <c r="G1352" i="1"/>
  <c r="G1356" i="1"/>
  <c r="H1362" i="1"/>
  <c r="H1366" i="1"/>
  <c r="H1368" i="1"/>
  <c r="H1370" i="1"/>
  <c r="H1372" i="1"/>
  <c r="H1374" i="1"/>
  <c r="H1376" i="1"/>
  <c r="H1378" i="1"/>
  <c r="H1380" i="1"/>
  <c r="H1382" i="1"/>
  <c r="H1384" i="1"/>
  <c r="H1386" i="1"/>
  <c r="H1388" i="1"/>
  <c r="H1390" i="1"/>
  <c r="H1392" i="1"/>
  <c r="H1394" i="1"/>
  <c r="H1396" i="1"/>
  <c r="H1398" i="1"/>
  <c r="H1400" i="1"/>
  <c r="H1402" i="1"/>
  <c r="H1404" i="1"/>
  <c r="H1406" i="1"/>
  <c r="H1408" i="1"/>
  <c r="H1410" i="1"/>
  <c r="H1412" i="1"/>
  <c r="H1414" i="1"/>
  <c r="H1416" i="1"/>
  <c r="H1418" i="1"/>
  <c r="H1420" i="1"/>
  <c r="H1422" i="1"/>
  <c r="H1424" i="1"/>
  <c r="H1426" i="1"/>
  <c r="H1428" i="1"/>
  <c r="H1430" i="1"/>
  <c r="H1432" i="1"/>
  <c r="H1434" i="1"/>
  <c r="H1436" i="1"/>
  <c r="H1438" i="1"/>
  <c r="H1440" i="1"/>
  <c r="H1442" i="1"/>
  <c r="H1444" i="1"/>
  <c r="H1361" i="1"/>
  <c r="H1365" i="1"/>
  <c r="G1309" i="1"/>
  <c r="G1313" i="1"/>
  <c r="G1317" i="1"/>
  <c r="G1321" i="1"/>
  <c r="G1325" i="1"/>
  <c r="G1329" i="1"/>
  <c r="G1333" i="1"/>
  <c r="G1337" i="1"/>
  <c r="G1341" i="1"/>
  <c r="G1345" i="1"/>
  <c r="G1349" i="1"/>
  <c r="G1353" i="1"/>
  <c r="G1357" i="1"/>
  <c r="H1468" i="1"/>
  <c r="H1472" i="1"/>
  <c r="J1542" i="1"/>
  <c r="H1544" i="1"/>
  <c r="J1546" i="1"/>
  <c r="H1549" i="1"/>
  <c r="G1549" i="1"/>
  <c r="I1549" i="1" s="1"/>
  <c r="J1549" i="1"/>
  <c r="H1559" i="1"/>
  <c r="G1559" i="1"/>
  <c r="J1559" i="1"/>
  <c r="H1564" i="1"/>
  <c r="G1564" i="1"/>
  <c r="I1564" i="1" s="1"/>
  <c r="J1564" i="1"/>
  <c r="I1567" i="1"/>
  <c r="I1575" i="1"/>
  <c r="H1581" i="1"/>
  <c r="G1581" i="1"/>
  <c r="J1581" i="1"/>
  <c r="H1467" i="1"/>
  <c r="H1471" i="1"/>
  <c r="I1543" i="1"/>
  <c r="I1544" i="1"/>
  <c r="H1555" i="1"/>
  <c r="G1555" i="1"/>
  <c r="H1557" i="1"/>
  <c r="G1557" i="1"/>
  <c r="J1557" i="1"/>
  <c r="H1568" i="1"/>
  <c r="G1568" i="1"/>
  <c r="I1568" i="1" s="1"/>
  <c r="J1568" i="1"/>
  <c r="H1576" i="1"/>
  <c r="G1576" i="1"/>
  <c r="J1576" i="1"/>
  <c r="I1578" i="1"/>
  <c r="H1553" i="1"/>
  <c r="G1553" i="1"/>
  <c r="J1553" i="1"/>
  <c r="H1563" i="1"/>
  <c r="G1563" i="1"/>
  <c r="I1573" i="1"/>
  <c r="H1579" i="1"/>
  <c r="G1579" i="1"/>
  <c r="J1579" i="1"/>
  <c r="E418" i="4"/>
  <c r="D413" i="1" s="1"/>
  <c r="I1546" i="1"/>
  <c r="H1551" i="1"/>
  <c r="G1551" i="1"/>
  <c r="I1551" i="1" s="1"/>
  <c r="J1551" i="1"/>
  <c r="H1556" i="1"/>
  <c r="G1556" i="1"/>
  <c r="H1561" i="1"/>
  <c r="G1561" i="1"/>
  <c r="J1561" i="1"/>
  <c r="H1566" i="1"/>
  <c r="G1566" i="1"/>
  <c r="I1566" i="1" s="1"/>
  <c r="J1566" i="1"/>
  <c r="H1570" i="1"/>
  <c r="G1570" i="1"/>
  <c r="J1570" i="1"/>
  <c r="H1574" i="1"/>
  <c r="G1574" i="1"/>
  <c r="J1574" i="1"/>
  <c r="D7" i="4"/>
  <c r="D49" i="4"/>
  <c r="F91" i="4"/>
  <c r="D125" i="4"/>
  <c r="F135" i="4"/>
  <c r="D153" i="4"/>
  <c r="F203" i="4"/>
  <c r="F263" i="4"/>
  <c r="D273" i="4"/>
  <c r="D373" i="4"/>
  <c r="E141" i="6"/>
  <c r="J1547" i="1"/>
  <c r="H1569" i="1"/>
  <c r="I1569" i="1" s="1"/>
  <c r="H1573" i="1"/>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D106" i="4"/>
  <c r="D321" i="4"/>
  <c r="E430" i="4"/>
  <c r="F491" i="4"/>
  <c r="E535" i="4"/>
  <c r="D7" i="5"/>
  <c r="J1541" i="1"/>
  <c r="J1543" i="1"/>
  <c r="J1545" i="1"/>
  <c r="G338" i="9"/>
  <c r="E338" i="9" s="1"/>
  <c r="B338" i="9" s="1"/>
  <c r="F203" i="5"/>
  <c r="D535" i="4"/>
  <c r="G348" i="9"/>
  <c r="E348" i="9" s="1"/>
  <c r="D141" i="6"/>
  <c r="F5" i="6"/>
  <c r="D361" i="4"/>
  <c r="F502" i="4"/>
  <c r="D522" i="4"/>
  <c r="D430" i="4" s="1"/>
  <c r="F536" i="4"/>
  <c r="F572" i="4"/>
  <c r="F616" i="4"/>
  <c r="F630" i="4"/>
  <c r="F45" i="5"/>
  <c r="E88" i="5"/>
  <c r="D1093" i="1" s="1"/>
  <c r="F89" i="5"/>
  <c r="E177" i="5"/>
  <c r="F178" i="5"/>
  <c r="F204" i="5"/>
  <c r="F260" i="5"/>
  <c r="D274" i="5"/>
  <c r="D251" i="5" s="1"/>
  <c r="F10" i="6"/>
  <c r="F36" i="6"/>
  <c r="F94" i="6"/>
  <c r="F130" i="6"/>
  <c r="I10" i="9"/>
  <c r="E156" i="9"/>
  <c r="B156" i="9" s="1"/>
  <c r="D647" i="4"/>
  <c r="G315" i="9"/>
  <c r="G316" i="9"/>
  <c r="E339" i="9"/>
  <c r="B339" i="9" s="1"/>
  <c r="B27" i="9"/>
  <c r="H316" i="9"/>
  <c r="H315" i="9"/>
  <c r="G346" i="9"/>
  <c r="E346" i="9" s="1"/>
  <c r="F607" i="4"/>
  <c r="D88" i="5"/>
  <c r="F150" i="5"/>
  <c r="D177" i="5"/>
  <c r="F219" i="5"/>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179" i="9"/>
  <c r="G178" i="9"/>
  <c r="E178" i="9" s="1"/>
  <c r="B178" i="9" s="1"/>
  <c r="G177" i="9"/>
  <c r="E177" i="9" s="1"/>
  <c r="B177" i="9" s="1"/>
  <c r="G176" i="9"/>
  <c r="E176" i="9" s="1"/>
  <c r="B176" i="9" s="1"/>
  <c r="G175" i="9"/>
  <c r="E175" i="9" s="1"/>
  <c r="B175" i="9" s="1"/>
  <c r="G174" i="9"/>
  <c r="E174" i="9" s="1"/>
  <c r="B174" i="9" s="1"/>
  <c r="G217" i="9"/>
  <c r="E217" i="9" s="1"/>
  <c r="B217" i="9" s="1"/>
  <c r="G215" i="9"/>
  <c r="E215" i="9" s="1"/>
  <c r="B215" i="9" s="1"/>
  <c r="G212" i="9"/>
  <c r="E212" i="9" s="1"/>
  <c r="B212" i="9" s="1"/>
  <c r="G211" i="9"/>
  <c r="E211" i="9" s="1"/>
  <c r="B211" i="9" s="1"/>
  <c r="G210" i="9"/>
  <c r="E210" i="9" s="1"/>
  <c r="B210" i="9" s="1"/>
  <c r="G209" i="9"/>
  <c r="E209" i="9" s="1"/>
  <c r="B209" i="9" s="1"/>
  <c r="G208" i="9"/>
  <c r="E208" i="9" s="1"/>
  <c r="B208" i="9" s="1"/>
  <c r="L207" i="9"/>
  <c r="F207" i="9" s="1"/>
  <c r="G213" i="9"/>
  <c r="E213" i="9" s="1"/>
  <c r="B213"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4" i="9"/>
  <c r="E214" i="9" s="1"/>
  <c r="B214" i="9" s="1"/>
  <c r="G180" i="9"/>
  <c r="G216" i="9"/>
  <c r="E216" i="9" s="1"/>
  <c r="B216" i="9" s="1"/>
  <c r="G218" i="9"/>
  <c r="E218" i="9" s="1"/>
  <c r="B218" i="9" s="1"/>
  <c r="H179" i="9"/>
  <c r="B31" i="9"/>
  <c r="E162" i="9"/>
  <c r="B162" i="9" s="1"/>
  <c r="B139" i="9"/>
  <c r="B143" i="9"/>
  <c r="B147" i="9"/>
  <c r="E138" i="9"/>
  <c r="B138" i="9" s="1"/>
  <c r="E142" i="9"/>
  <c r="B142" i="9" s="1"/>
  <c r="E146" i="9"/>
  <c r="B146" i="9" s="1"/>
  <c r="E150" i="9"/>
  <c r="B150" i="9" s="1"/>
  <c r="B160" i="9"/>
  <c r="E170" i="9"/>
  <c r="B170" i="9" s="1"/>
  <c r="B325" i="9"/>
  <c r="B245" i="9"/>
  <c r="B253" i="9"/>
  <c r="B279" i="9"/>
  <c r="B287" i="9"/>
  <c r="B321" i="9"/>
  <c r="B329" i="9"/>
  <c r="B277" i="9"/>
  <c r="B285" i="9"/>
  <c r="C1622" i="1" l="1"/>
  <c r="I40" i="3"/>
  <c r="F228" i="9"/>
  <c r="B228" i="9" s="1"/>
  <c r="F255" i="5"/>
  <c r="H1259" i="1"/>
  <c r="E251" i="5"/>
  <c r="D1255" i="1" s="1"/>
  <c r="I25" i="3"/>
  <c r="E315" i="9"/>
  <c r="B315" i="9" s="1"/>
  <c r="D1017" i="1"/>
  <c r="G1017" i="1" s="1"/>
  <c r="F12" i="5"/>
  <c r="I22" i="3"/>
  <c r="G1681" i="1"/>
  <c r="H161" i="1"/>
  <c r="G1538" i="1"/>
  <c r="G1602" i="1"/>
  <c r="H1602" i="1"/>
  <c r="D44" i="8"/>
  <c r="G343" i="9" s="1"/>
  <c r="E343" i="9" s="1"/>
  <c r="B343" i="9" s="1"/>
  <c r="H1585" i="1"/>
  <c r="G1585" i="1"/>
  <c r="D1510" i="1"/>
  <c r="I30" i="3"/>
  <c r="H422" i="1"/>
  <c r="G422" i="1"/>
  <c r="E152" i="4"/>
  <c r="I18" i="3" s="1"/>
  <c r="F164" i="4"/>
  <c r="H160" i="1"/>
  <c r="H150" i="1"/>
  <c r="G150" i="1"/>
  <c r="E6" i="4"/>
  <c r="E422" i="4" s="1"/>
  <c r="H25" i="3"/>
  <c r="C1255" i="1"/>
  <c r="D639" i="4"/>
  <c r="F430" i="4"/>
  <c r="C424" i="1"/>
  <c r="E179" i="9"/>
  <c r="B179" i="9" s="1"/>
  <c r="E316" i="9"/>
  <c r="B316" i="9" s="1"/>
  <c r="D360" i="4"/>
  <c r="F361" i="4"/>
  <c r="C356" i="1"/>
  <c r="E347" i="9"/>
  <c r="B348" i="9"/>
  <c r="F535" i="4"/>
  <c r="D640" i="4"/>
  <c r="C529" i="1"/>
  <c r="F106" i="4"/>
  <c r="C102" i="1"/>
  <c r="F373" i="4"/>
  <c r="C368" i="1"/>
  <c r="H24" i="9"/>
  <c r="G24" i="9"/>
  <c r="F153" i="4"/>
  <c r="D152" i="4"/>
  <c r="C149" i="1"/>
  <c r="F49" i="4"/>
  <c r="C45" i="1"/>
  <c r="I1574" i="1"/>
  <c r="I1579" i="1"/>
  <c r="E180" i="9"/>
  <c r="B180" i="9" s="1"/>
  <c r="F177" i="5"/>
  <c r="D176" i="5"/>
  <c r="H24" i="3"/>
  <c r="C1181" i="1"/>
  <c r="K1481" i="9"/>
  <c r="G344" i="9"/>
  <c r="E344" i="9" s="1"/>
  <c r="B344" i="9" s="1"/>
  <c r="I39" i="3"/>
  <c r="F7" i="5"/>
  <c r="H22" i="3"/>
  <c r="C1012" i="1"/>
  <c r="F273" i="4"/>
  <c r="C269" i="1"/>
  <c r="F7" i="4"/>
  <c r="D6" i="4"/>
  <c r="C3" i="1"/>
  <c r="I1561" i="1"/>
  <c r="I1557" i="1"/>
  <c r="I1581" i="1"/>
  <c r="I1559" i="1"/>
  <c r="B346" i="9"/>
  <c r="E345" i="9"/>
  <c r="I10" i="3" s="1"/>
  <c r="F647" i="4"/>
  <c r="C641" i="1"/>
  <c r="F274" i="5"/>
  <c r="C1278" i="1"/>
  <c r="I24" i="3"/>
  <c r="D1181" i="1"/>
  <c r="F522" i="4"/>
  <c r="C516" i="1"/>
  <c r="E639" i="4"/>
  <c r="D633" i="1" s="1"/>
  <c r="D424" i="1"/>
  <c r="F125" i="4"/>
  <c r="C121" i="1"/>
  <c r="E309" i="9"/>
  <c r="B309" i="9" s="1"/>
  <c r="D69" i="5"/>
  <c r="D6" i="5" s="1"/>
  <c r="F88" i="5"/>
  <c r="C1093" i="1"/>
  <c r="F141" i="6"/>
  <c r="H31" i="3"/>
  <c r="C1537" i="1"/>
  <c r="E69" i="5"/>
  <c r="E640" i="4"/>
  <c r="D634" i="1" s="1"/>
  <c r="D529" i="1"/>
  <c r="F321" i="4"/>
  <c r="D308" i="4"/>
  <c r="C316" i="1"/>
  <c r="D1537" i="1"/>
  <c r="I31" i="3"/>
  <c r="I1570" i="1"/>
  <c r="I1553" i="1"/>
  <c r="I1576" i="1"/>
  <c r="G1622" i="1" l="1"/>
  <c r="H1622" i="1"/>
  <c r="F251" i="5"/>
  <c r="E176" i="5"/>
  <c r="D1180" i="1" s="1"/>
  <c r="H1017" i="1"/>
  <c r="C1621" i="1"/>
  <c r="H19" i="9"/>
  <c r="E19" i="9" s="1"/>
  <c r="B19" i="9" s="1"/>
  <c r="E342" i="9"/>
  <c r="H1510" i="1"/>
  <c r="G1510" i="1"/>
  <c r="E299" i="4"/>
  <c r="E300" i="4" s="1"/>
  <c r="D296" i="1" s="1"/>
  <c r="D148" i="1"/>
  <c r="D2" i="1"/>
  <c r="I17" i="3"/>
  <c r="G299" i="9"/>
  <c r="C1011" i="1"/>
  <c r="D417" i="4"/>
  <c r="F308" i="4"/>
  <c r="C303" i="1"/>
  <c r="I23" i="3"/>
  <c r="D1074" i="1"/>
  <c r="E6" i="5"/>
  <c r="F6" i="5" s="1"/>
  <c r="H1278" i="1"/>
  <c r="G1278" i="1"/>
  <c r="G121" i="1"/>
  <c r="H121" i="1"/>
  <c r="G269" i="1"/>
  <c r="H269" i="1"/>
  <c r="F176" i="5"/>
  <c r="C1180" i="1"/>
  <c r="F152" i="4"/>
  <c r="H18" i="3"/>
  <c r="D299" i="4"/>
  <c r="C148" i="1"/>
  <c r="H368" i="1"/>
  <c r="G368" i="1"/>
  <c r="H529" i="1"/>
  <c r="G529" i="1"/>
  <c r="F639" i="4"/>
  <c r="C633" i="1"/>
  <c r="G316" i="1"/>
  <c r="H316" i="1"/>
  <c r="E423" i="4"/>
  <c r="E424" i="4" s="1"/>
  <c r="D419" i="1" s="1"/>
  <c r="E643" i="4"/>
  <c r="D417" i="1"/>
  <c r="G1537" i="1"/>
  <c r="H1537" i="1"/>
  <c r="H9" i="3"/>
  <c r="H1093" i="1"/>
  <c r="G1093" i="1"/>
  <c r="H641" i="1"/>
  <c r="G641" i="1"/>
  <c r="G3" i="1"/>
  <c r="H3" i="1"/>
  <c r="G45" i="1"/>
  <c r="H45" i="1"/>
  <c r="F640" i="4"/>
  <c r="C634" i="1"/>
  <c r="H356" i="1"/>
  <c r="G356" i="1"/>
  <c r="H1255" i="1"/>
  <c r="G1255" i="1"/>
  <c r="F69" i="5"/>
  <c r="H23" i="3"/>
  <c r="C1074" i="1"/>
  <c r="G516" i="1"/>
  <c r="H516" i="1"/>
  <c r="D422" i="4"/>
  <c r="D300" i="4"/>
  <c r="F6" i="4"/>
  <c r="H17" i="3"/>
  <c r="C2" i="1"/>
  <c r="H1012" i="1"/>
  <c r="G1012" i="1"/>
  <c r="H1181" i="1"/>
  <c r="G1181" i="1"/>
  <c r="E24" i="9"/>
  <c r="H102" i="1"/>
  <c r="G102" i="1"/>
  <c r="G424" i="1"/>
  <c r="H424" i="1"/>
  <c r="H1621" i="1"/>
  <c r="G1621" i="1"/>
  <c r="H11" i="3"/>
  <c r="H149" i="1"/>
  <c r="G149" i="1"/>
  <c r="D418" i="4"/>
  <c r="F360" i="4"/>
  <c r="C355" i="1"/>
  <c r="D295" i="1" l="1"/>
  <c r="E301" i="4"/>
  <c r="D297" i="1" s="1"/>
  <c r="B24" i="9"/>
  <c r="F300" i="4"/>
  <c r="C296" i="1"/>
  <c r="H634" i="1"/>
  <c r="G634" i="1"/>
  <c r="D423" i="4"/>
  <c r="D301" i="4"/>
  <c r="F299" i="4"/>
  <c r="C295" i="1"/>
  <c r="F417" i="4"/>
  <c r="C412" i="1"/>
  <c r="G306" i="9"/>
  <c r="E306" i="9" s="1"/>
  <c r="B306" i="9" s="1"/>
  <c r="N3" i="9"/>
  <c r="I11" i="3"/>
  <c r="G2" i="1"/>
  <c r="H2" i="1"/>
  <c r="D424" i="4"/>
  <c r="F422" i="4"/>
  <c r="D643" i="4"/>
  <c r="C417" i="1"/>
  <c r="H1074" i="1"/>
  <c r="G1074" i="1"/>
  <c r="H633" i="1"/>
  <c r="G633" i="1"/>
  <c r="D637" i="1"/>
  <c r="G148" i="1"/>
  <c r="H148" i="1"/>
  <c r="F418" i="4"/>
  <c r="C413" i="1"/>
  <c r="K3" i="9"/>
  <c r="I9" i="3"/>
  <c r="E425" i="4"/>
  <c r="D420" i="1" s="1"/>
  <c r="E644" i="4"/>
  <c r="D418" i="1"/>
  <c r="H20" i="9"/>
  <c r="H303" i="1"/>
  <c r="G303" i="1"/>
  <c r="H1180" i="1"/>
  <c r="G1180" i="1"/>
  <c r="H299" i="9"/>
  <c r="E299" i="9" s="1"/>
  <c r="D1011" i="1"/>
  <c r="G1011" i="1" s="1"/>
  <c r="G355" i="1"/>
  <c r="H355" i="1"/>
  <c r="H1011" i="1" l="1"/>
  <c r="G412" i="1"/>
  <c r="H412" i="1"/>
  <c r="F301" i="4"/>
  <c r="C297" i="1"/>
  <c r="G296" i="1"/>
  <c r="H296" i="1"/>
  <c r="E646" i="4"/>
  <c r="D638" i="1"/>
  <c r="G413" i="1"/>
  <c r="H413" i="1"/>
  <c r="H8" i="3"/>
  <c r="F424" i="4"/>
  <c r="C419" i="1"/>
  <c r="D425" i="4"/>
  <c r="F423" i="4"/>
  <c r="D644" i="4"/>
  <c r="C418" i="1"/>
  <c r="G20" i="9"/>
  <c r="E20" i="9" s="1"/>
  <c r="B20" i="9" s="1"/>
  <c r="E645" i="4"/>
  <c r="H417" i="1"/>
  <c r="G417" i="1"/>
  <c r="G295" i="1"/>
  <c r="H295" i="1"/>
  <c r="B299" i="9"/>
  <c r="F643" i="4"/>
  <c r="C637" i="1"/>
  <c r="M3" i="9" l="1"/>
  <c r="E650" i="4"/>
  <c r="D640" i="1"/>
  <c r="H637" i="1"/>
  <c r="G637" i="1"/>
  <c r="D646" i="4"/>
  <c r="F644" i="4"/>
  <c r="C638" i="1"/>
  <c r="E649" i="4"/>
  <c r="D639" i="1"/>
  <c r="D645" i="4"/>
  <c r="F425" i="4"/>
  <c r="C420" i="1"/>
  <c r="G418" i="1"/>
  <c r="H418" i="1"/>
  <c r="H419" i="1"/>
  <c r="G419" i="1"/>
  <c r="G297" i="1"/>
  <c r="H297" i="1"/>
  <c r="G420" i="1" l="1"/>
  <c r="H420" i="1"/>
  <c r="I19" i="3"/>
  <c r="D643" i="1"/>
  <c r="G638" i="1"/>
  <c r="H638" i="1"/>
  <c r="H334" i="9"/>
  <c r="G334" i="9"/>
  <c r="D649" i="4"/>
  <c r="F645" i="4"/>
  <c r="C639" i="1"/>
  <c r="D650" i="4"/>
  <c r="F646" i="4"/>
  <c r="C640" i="1"/>
  <c r="I20" i="3"/>
  <c r="D644" i="1"/>
  <c r="E334" i="9" l="1"/>
  <c r="B334" i="9" s="1"/>
  <c r="F650" i="4"/>
  <c r="H20" i="3"/>
  <c r="C644" i="1"/>
  <c r="H639" i="1"/>
  <c r="G639" i="1"/>
  <c r="H7" i="3"/>
  <c r="G640" i="1"/>
  <c r="H640" i="1"/>
  <c r="F649" i="4"/>
  <c r="H19" i="3"/>
  <c r="C643" i="1"/>
  <c r="G297" i="9"/>
  <c r="E297" i="9" s="1"/>
  <c r="B297" i="9" s="1"/>
  <c r="E298" i="9" l="1"/>
  <c r="I8" i="3" s="1"/>
  <c r="J3" i="9"/>
  <c r="H643" i="1"/>
  <c r="G643" i="1"/>
  <c r="G644" i="1"/>
  <c r="H644" i="1"/>
  <c r="G295" i="9" l="1"/>
  <c r="L293" i="9"/>
  <c r="F293" i="9" s="1"/>
  <c r="H295" i="9"/>
  <c r="H18" i="9"/>
  <c r="G18" i="9"/>
  <c r="M15" i="9"/>
  <c r="J17" i="9"/>
  <c r="J9" i="9"/>
  <c r="J10" i="9"/>
  <c r="K5" i="9"/>
  <c r="I13" i="9"/>
  <c r="J8" i="9"/>
  <c r="I5" i="9"/>
  <c r="G16" i="9"/>
  <c r="I12" i="9"/>
  <c r="J13" i="9"/>
  <c r="H17" i="9"/>
  <c r="H16" i="9"/>
  <c r="K12" i="9"/>
  <c r="K9" i="9"/>
  <c r="J12" i="9"/>
  <c r="K7" i="9"/>
  <c r="K6" i="9"/>
  <c r="I17" i="9"/>
  <c r="H22" i="9"/>
  <c r="J5" i="9"/>
  <c r="H15" i="9"/>
  <c r="J7" i="9"/>
  <c r="G22" i="9"/>
  <c r="M16" i="9"/>
  <c r="G15" i="9"/>
  <c r="G17" i="9"/>
  <c r="K13" i="9"/>
  <c r="I7" i="9"/>
  <c r="K11" i="9"/>
  <c r="I8" i="9"/>
  <c r="J11" i="9"/>
  <c r="K8" i="9"/>
  <c r="L16" i="9"/>
  <c r="K10" i="9"/>
  <c r="G21" i="9"/>
  <c r="L15" i="9"/>
  <c r="I6" i="9"/>
  <c r="I11" i="9"/>
  <c r="J6" i="9"/>
  <c r="I9" i="9"/>
  <c r="H21" i="9"/>
  <c r="E22" i="9" l="1"/>
  <c r="B22" i="9" s="1"/>
  <c r="E15" i="9"/>
  <c r="F15" i="9"/>
  <c r="E295" i="9"/>
  <c r="B295" i="9" s="1"/>
  <c r="E6" i="9"/>
  <c r="B6" i="9" s="1"/>
  <c r="E9" i="9"/>
  <c r="B9" i="9" s="1"/>
  <c r="E7" i="9"/>
  <c r="B7" i="9" s="1"/>
  <c r="E18" i="9"/>
  <c r="B18" i="9" s="1"/>
  <c r="E16" i="9"/>
  <c r="E21" i="9"/>
  <c r="B21" i="9" s="1"/>
  <c r="E11" i="9"/>
  <c r="B11" i="9" s="1"/>
  <c r="E8" i="9"/>
  <c r="B8" i="9" s="1"/>
  <c r="E17" i="9"/>
  <c r="B17" i="9" s="1"/>
  <c r="F16" i="9"/>
  <c r="E12" i="9"/>
  <c r="B12" i="9" s="1"/>
  <c r="E13" i="9"/>
  <c r="B13" i="9" s="1"/>
  <c r="B293" i="9"/>
  <c r="F23" i="9"/>
  <c r="E5" i="9"/>
  <c r="E10" i="9"/>
  <c r="B10" i="9" s="1"/>
  <c r="B15" i="9" l="1"/>
  <c r="F14" i="9"/>
  <c r="F3" i="9" s="1"/>
  <c r="E23" i="9"/>
  <c r="I7" i="3" s="1"/>
  <c r="B16" i="9"/>
  <c r="B5" i="9"/>
  <c r="E4" i="9"/>
  <c r="E14" i="9"/>
  <c r="I13" i="3" s="1"/>
  <c r="E3" i="9" l="1"/>
</calcChain>
</file>

<file path=xl/sharedStrings.xml><?xml version="1.0" encoding="utf-8"?>
<sst xmlns="http://schemas.openxmlformats.org/spreadsheetml/2006/main" count="4733" uniqueCount="3656">
  <si>
    <t>Obveznik:</t>
  </si>
  <si>
    <t>17193 - SREDNJA ŠKOLA BARTULA KAŠIĆA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</si>
  <si>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</si>
  <si>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</si>
  <si>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</si>
  <si>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</si>
  <si>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</si>
  <si>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</si>
  <si>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</si>
  <si>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</si>
  <si>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</si>
  <si>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</si>
  <si>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</si>
  <si>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</si>
  <si>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</si>
  <si>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</si>
  <si>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</si>
  <si>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</si>
  <si>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</si>
  <si>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</si>
  <si>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</si>
  <si>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</si>
  <si>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</si>
  <si>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</si>
  <si>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</si>
  <si>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</si>
  <si>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</si>
  <si>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</si>
  <si>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</si>
  <si>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</si>
  <si>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</si>
  <si>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</si>
  <si>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</si>
  <si>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</si>
  <si>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</si>
  <si>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</si>
  <si>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</si>
  <si>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</si>
  <si>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</si>
  <si>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</si>
  <si>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</si>
  <si>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</si>
  <si>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</si>
  <si>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</si>
  <si>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</si>
  <si>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</si>
  <si>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</si>
  <si>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</si>
  <si>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</si>
  <si>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</si>
  <si>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</si>
  <si>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</si>
  <si>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</si>
  <si>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</si>
  <si>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</si>
  <si>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</si>
  <si>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</si>
  <si>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</si>
  <si>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</si>
  <si>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</si>
  <si>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</si>
  <si>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</si>
  <si>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</si>
  <si>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</si>
  <si>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</si>
  <si>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</si>
  <si>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</si>
  <si>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</si>
  <si>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</si>
  <si>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</si>
  <si>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</si>
  <si>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</si>
  <si>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</si>
  <si>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</si>
  <si>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</si>
  <si>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</si>
  <si>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</si>
  <si>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</si>
  <si>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</si>
  <si>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</si>
  <si>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</si>
  <si>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</si>
  <si>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</si>
  <si>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</si>
  <si>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</si>
  <si>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</si>
  <si>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</si>
  <si>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</si>
  <si>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</si>
  <si>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</si>
  <si>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</si>
  <si>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</si>
  <si>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</si>
  <si>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</si>
  <si>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</si>
  <si>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</si>
  <si>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</si>
  <si>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</si>
  <si>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</si>
  <si>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</si>
  <si>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</si>
  <si>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</si>
  <si>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</si>
  <si>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</si>
  <si>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</si>
  <si>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</si>
  <si>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</si>
  <si>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</si>
  <si>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</si>
  <si>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</si>
  <si>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</si>
  <si>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</si>
  <si>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</si>
  <si>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</si>
  <si>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</si>
  <si>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</si>
  <si>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</si>
  <si>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</si>
  <si>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</si>
  <si>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</si>
  <si>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</si>
  <si>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</si>
  <si>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</si>
  <si>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</si>
  <si>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</si>
  <si>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</si>
  <si>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</si>
  <si>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</si>
  <si>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</si>
  <si>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</si>
  <si>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</si>
  <si>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</si>
  <si>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</si>
  <si>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</si>
  <si>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</si>
  <si>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</si>
  <si>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</si>
  <si>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</si>
  <si>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</si>
  <si>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</si>
  <si>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</si>
  <si>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</si>
  <si>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</si>
  <si>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</si>
  <si>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</si>
  <si>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</si>
  <si>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</si>
  <si>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</si>
  <si>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</si>
  <si>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</si>
  <si>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</si>
  <si>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</si>
  <si>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</si>
  <si>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</si>
  <si>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</si>
  <si>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</si>
  <si>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</si>
  <si>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</si>
  <si>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</si>
  <si>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</si>
  <si>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</si>
  <si>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</si>
  <si>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</si>
  <si>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</si>
  <si>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</si>
  <si>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</si>
  <si>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</si>
  <si>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</si>
  <si>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</si>
  <si>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</si>
  <si>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</si>
  <si>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</si>
  <si>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</si>
  <si>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</si>
  <si>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</si>
  <si>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</si>
  <si>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</si>
  <si>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</si>
  <si>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</si>
  <si>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</si>
  <si>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</si>
  <si>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</si>
  <si>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</si>
  <si>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</si>
  <si>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</si>
  <si>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</si>
  <si>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</si>
  <si>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</si>
  <si>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</si>
  <si>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</si>
  <si>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</si>
  <si>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</si>
  <si>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</si>
  <si>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</si>
  <si>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</si>
  <si>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</si>
  <si>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</si>
  <si>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</si>
  <si>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</si>
  <si>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</si>
  <si>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</si>
  <si>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</si>
  <si>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</si>
  <si>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</si>
  <si>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</si>
  <si>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</si>
  <si>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</si>
  <si>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</si>
  <si>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</si>
  <si>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</si>
  <si>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</si>
  <si>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</si>
  <si>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</si>
  <si>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</si>
  <si>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</si>
  <si>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</si>
  <si>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</si>
  <si>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</si>
  <si>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</si>
  <si>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</si>
  <si>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</si>
  <si>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</si>
  <si>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</si>
  <si>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</si>
  <si>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</si>
  <si>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</si>
  <si>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</si>
  <si>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</si>
  <si>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</si>
  <si>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</si>
  <si>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</si>
  <si>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</si>
  <si>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</si>
  <si>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</si>
  <si>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</si>
  <si>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</si>
  <si>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</si>
  <si>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</si>
  <si>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</si>
  <si>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</si>
  <si>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</si>
  <si>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</si>
  <si>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</si>
  <si>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</si>
  <si>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</si>
  <si>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</si>
  <si>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</si>
  <si>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</si>
  <si>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</si>
  <si>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</si>
  <si>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</si>
  <si>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</si>
  <si>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</si>
  <si>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</si>
  <si>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</si>
  <si>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</si>
  <si>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</si>
  <si>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</si>
  <si>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</si>
  <si>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</si>
  <si>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</si>
  <si>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</si>
  <si>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</si>
  <si>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</si>
  <si>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</si>
  <si>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</si>
  <si>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</si>
  <si>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</si>
  <si>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</si>
  <si>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</si>
  <si>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</si>
  <si>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</si>
  <si>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</si>
  <si>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</si>
  <si>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</si>
  <si>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</si>
  <si>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</si>
  <si>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</si>
  <si>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</si>
  <si>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</si>
  <si>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</si>
  <si>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</si>
  <si>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</si>
  <si>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</si>
  <si>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</si>
  <si>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</si>
  <si>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</si>
  <si>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</si>
  <si>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</si>
  <si>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</si>
  <si>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</si>
  <si>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</si>
  <si>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</si>
  <si>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</si>
  <si>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</si>
  <si>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</si>
  <si>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</si>
  <si>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</si>
  <si>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</si>
  <si>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</si>
  <si>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</si>
  <si>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</si>
  <si>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</si>
  <si>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</si>
  <si>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</si>
  <si>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</si>
  <si>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</si>
  <si>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</si>
  <si>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</si>
  <si>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</si>
  <si>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</si>
  <si>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</si>
  <si>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</si>
  <si>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</si>
  <si>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</si>
  <si>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</si>
  <si>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</si>
  <si>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</si>
  <si>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</si>
  <si>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</si>
  <si>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</si>
  <si>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</si>
  <si>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</si>
  <si>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</si>
  <si>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</si>
  <si>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</si>
  <si>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</si>
  <si>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</si>
  <si>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</si>
  <si>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</si>
  <si>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</si>
  <si>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</si>
  <si>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</si>
  <si>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</si>
  <si>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</si>
  <si>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</si>
  <si>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</si>
  <si>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</si>
  <si>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</si>
  <si>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</si>
  <si>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</si>
  <si>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</si>
  <si>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</si>
  <si>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</si>
  <si>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</si>
  <si>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</si>
  <si>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</si>
  <si>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</si>
  <si>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</si>
  <si>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</si>
  <si>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</si>
  <si>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</si>
  <si>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</si>
  <si>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</si>
  <si>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</si>
  <si>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</si>
  <si>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</si>
  <si>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</si>
  <si>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</si>
  <si>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</si>
  <si>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</si>
  <si>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</si>
  <si>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</si>
  <si>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</si>
  <si>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</si>
  <si>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</si>
  <si>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</si>
  <si>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</si>
  <si>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</si>
  <si>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</si>
  <si>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</si>
  <si>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</si>
  <si>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</si>
  <si>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</si>
  <si>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</si>
  <si>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</si>
  <si>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</si>
  <si>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</si>
  <si>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</si>
  <si>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</si>
  <si>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</si>
  <si>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</si>
  <si>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</si>
  <si>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</si>
  <si>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</si>
  <si>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</si>
  <si>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</si>
  <si>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</si>
  <si>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</si>
  <si>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</si>
  <si>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</si>
  <si>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</si>
  <si>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</si>
  <si>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</si>
  <si>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</si>
  <si>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</si>
  <si>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</si>
  <si>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</si>
  <si>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</si>
  <si>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</si>
  <si>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</si>
  <si>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</si>
  <si>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</si>
  <si>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</si>
  <si>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</si>
  <si>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</si>
  <si>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</si>
  <si>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</si>
  <si>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</si>
  <si>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</si>
  <si>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</si>
  <si>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</si>
  <si>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</si>
  <si>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</si>
  <si>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</si>
  <si>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</si>
  <si>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</si>
  <si>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</si>
  <si>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</si>
  <si>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</si>
  <si>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</si>
  <si>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</si>
  <si>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</si>
  <si>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</si>
  <si>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</si>
  <si>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</si>
  <si>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</si>
  <si>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</si>
  <si>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</si>
  <si>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</si>
  <si>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</si>
  <si>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</si>
  <si>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</si>
  <si>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</si>
  <si>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</si>
  <si>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</si>
  <si>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</si>
  <si>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</si>
  <si>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</si>
  <si>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</si>
  <si>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</si>
  <si>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</si>
  <si>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</si>
  <si>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</si>
  <si>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</si>
  <si>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</si>
  <si>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</si>
  <si>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</si>
  <si>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</si>
  <si>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</si>
  <si>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</si>
  <si>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</si>
  <si>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</si>
  <si>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</si>
  <si>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</si>
  <si>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</si>
  <si>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</si>
  <si>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</si>
  <si>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</si>
  <si>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</si>
  <si>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</si>
  <si>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</si>
  <si>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</si>
  <si>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</si>
  <si>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</si>
  <si>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</si>
  <si>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</si>
  <si>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</si>
  <si>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</si>
  <si>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</si>
  <si>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</si>
  <si>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</si>
  <si>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</si>
  <si>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</si>
  <si>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</si>
  <si>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</si>
  <si>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</si>
  <si>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</si>
  <si>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</si>
  <si>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</si>
  <si>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</si>
  <si>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</si>
  <si>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</si>
  <si>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</si>
  <si>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</si>
  <si>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</si>
  <si>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</si>
  <si>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</si>
  <si>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</si>
  <si>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</si>
  <si>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</si>
  <si>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</si>
  <si>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</si>
  <si>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</si>
  <si>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</si>
  <si>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</si>
  <si>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</si>
  <si>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</si>
  <si>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</si>
  <si>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</si>
  <si>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</si>
  <si>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</si>
  <si>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</si>
  <si>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</si>
  <si>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</si>
  <si>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</si>
  <si>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</si>
  <si>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</si>
  <si>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</si>
  <si>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</si>
  <si>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</si>
  <si>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</si>
  <si>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</si>
  <si>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</si>
  <si>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</si>
  <si>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</si>
  <si>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</si>
  <si>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</si>
  <si>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</si>
  <si>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</si>
  <si>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</si>
  <si>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</si>
  <si>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</si>
  <si>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</si>
  <si>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</si>
  <si>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</si>
  <si>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</si>
  <si>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</si>
  <si>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</si>
  <si>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</si>
  <si>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</si>
  <si>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</si>
  <si>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</si>
  <si>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</si>
  <si>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</si>
  <si>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</si>
  <si>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</si>
  <si>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</si>
  <si>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</si>
  <si>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</si>
  <si>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</si>
  <si>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</si>
  <si>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</si>
  <si>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</si>
  <si>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</si>
  <si>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</si>
  <si>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</si>
  <si>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</si>
  <si>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</si>
  <si>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</si>
  <si>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</si>
  <si>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</si>
  <si>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</si>
  <si>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</si>
  <si>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</si>
  <si>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</si>
  <si>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</si>
  <si>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</si>
  <si>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</si>
  <si>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</si>
  <si>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</si>
  <si>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</si>
  <si>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</si>
  <si>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</si>
  <si>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</si>
  <si>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</si>
  <si>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</si>
  <si>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</si>
  <si>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</si>
  <si>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</si>
  <si>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</si>
  <si>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</si>
  <si>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</si>
  <si>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</si>
  <si>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</si>
  <si>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</si>
  <si>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</si>
  <si>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</si>
  <si>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</si>
  <si>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</si>
  <si>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</si>
  <si>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</si>
  <si>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</si>
  <si>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</si>
  <si>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</si>
  <si>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</si>
  <si>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</si>
  <si>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</si>
  <si>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</si>
  <si>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</si>
  <si>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</si>
  <si>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</si>
  <si>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</si>
  <si>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</si>
  <si>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</si>
  <si>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</si>
  <si>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</si>
  <si>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</si>
  <si>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</si>
  <si>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</si>
  <si>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</si>
  <si>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</si>
  <si>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</si>
  <si>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</si>
  <si>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</si>
  <si>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</si>
  <si>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</si>
  <si>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</si>
  <si>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</si>
  <si>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</si>
  <si>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</si>
  <si>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</si>
  <si>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</si>
  <si>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</si>
  <si>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</si>
  <si>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</si>
  <si>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</si>
  <si>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</si>
  <si>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</si>
  <si>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</si>
  <si>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</si>
  <si>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</si>
  <si>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</si>
  <si>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</si>
  <si>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</si>
  <si>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</si>
  <si>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</si>
  <si>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</si>
  <si>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</si>
  <si>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</si>
  <si>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</si>
  <si>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</si>
  <si>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</si>
  <si>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</si>
  <si>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</si>
  <si>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</si>
  <si>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</si>
  <si>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</si>
  <si>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</si>
  <si>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</si>
  <si>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</si>
  <si>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</si>
  <si>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</si>
  <si>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</si>
  <si>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</si>
  <si>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</si>
  <si>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</si>
  <si>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</si>
  <si>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</si>
  <si>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</si>
  <si>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</si>
  <si>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</si>
  <si>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</si>
  <si>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</si>
  <si>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</si>
  <si>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</si>
  <si>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</si>
  <si>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</si>
  <si>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</si>
  <si>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</si>
  <si>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</si>
  <si>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</si>
  <si>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</si>
  <si>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</si>
  <si>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</si>
  <si>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</si>
  <si>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</si>
  <si>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</si>
  <si>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</si>
  <si>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</si>
  <si>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</si>
  <si>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</si>
  <si>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</si>
  <si>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</si>
  <si>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</si>
  <si>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</si>
  <si>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</si>
  <si>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</si>
  <si>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</si>
  <si>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</si>
  <si>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</si>
  <si>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</si>
  <si>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</si>
  <si>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</si>
  <si>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</si>
  <si>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</si>
  <si>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</si>
  <si>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</si>
  <si>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</si>
  <si>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</si>
  <si>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</si>
  <si>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</si>
  <si>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</si>
  <si>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</si>
  <si>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</si>
  <si>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</si>
  <si>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</si>
  <si>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</si>
  <si>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</si>
  <si>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</si>
  <si>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</si>
  <si>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</si>
  <si>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</si>
  <si>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</si>
  <si>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</si>
  <si>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</si>
  <si>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</si>
  <si>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</si>
  <si>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</si>
  <si>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</si>
  <si>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</si>
  <si>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</si>
  <si>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</si>
  <si>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</si>
  <si>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</si>
  <si>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</si>
  <si>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</si>
  <si>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</si>
  <si>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</si>
  <si>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</si>
  <si>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</si>
  <si>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</si>
  <si>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</si>
  <si>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</si>
  <si>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</si>
  <si>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</si>
  <si>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</si>
  <si>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</si>
  <si>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</si>
  <si>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</si>
  <si>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</si>
  <si>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</si>
  <si>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</si>
  <si>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</si>
  <si>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</si>
  <si>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</si>
  <si>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</si>
  <si>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</si>
  <si>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</si>
  <si>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</si>
  <si>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</si>
  <si>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</si>
  <si>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</si>
  <si>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</si>
  <si>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</si>
  <si>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</si>
  <si>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</si>
  <si>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</si>
  <si>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</si>
  <si>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</si>
  <si>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</si>
  <si>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</si>
  <si>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</si>
  <si>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</si>
  <si>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</si>
  <si>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</si>
  <si>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</si>
  <si>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</si>
  <si>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</si>
  <si>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</si>
  <si>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</si>
  <si>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</si>
  <si>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</si>
  <si>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</si>
  <si>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</si>
  <si>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</si>
  <si>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</si>
  <si>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</si>
  <si>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</si>
  <si>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</si>
  <si>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</si>
  <si>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</si>
  <si>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</si>
  <si>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</si>
  <si>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</si>
  <si>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</si>
  <si>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</si>
  <si>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</si>
  <si>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</si>
  <si>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</si>
  <si>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</si>
  <si>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</si>
  <si>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</si>
  <si>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</si>
  <si>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</si>
  <si>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</si>
  <si>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</si>
  <si>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</si>
  <si>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</si>
  <si>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</si>
  <si>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</si>
  <si>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</si>
  <si>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</si>
  <si>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</si>
  <si>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</si>
  <si>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</si>
  <si>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</si>
  <si>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</si>
  <si>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</si>
  <si>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</si>
  <si>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</si>
  <si>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</si>
  <si>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</si>
  <si>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</si>
  <si>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</si>
  <si>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</si>
  <si>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</si>
  <si>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</si>
  <si>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</si>
  <si>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</si>
  <si>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</si>
  <si>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</si>
  <si>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</si>
  <si>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</si>
  <si>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</si>
  <si>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</si>
  <si>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</si>
  <si>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</si>
  <si>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</si>
  <si>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</si>
  <si>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</si>
  <si>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</si>
  <si>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</si>
  <si>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</si>
  <si>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</si>
  <si>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</si>
  <si>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</si>
  <si>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</si>
  <si>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</si>
  <si>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</si>
  <si>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</si>
  <si>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</si>
  <si>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</si>
  <si>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</si>
  <si>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</si>
  <si>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</si>
  <si>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</si>
  <si>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</si>
  <si>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</si>
  <si>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</si>
  <si>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</si>
  <si>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</si>
  <si>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</si>
  <si>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</si>
  <si>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</si>
  <si>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</si>
  <si>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</si>
  <si>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</si>
  <si>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</si>
  <si>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</si>
  <si>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</si>
  <si>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</si>
  <si>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</si>
  <si>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</si>
  <si>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</si>
  <si>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</si>
  <si>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</si>
  <si>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</si>
  <si>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</si>
  <si>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</si>
  <si>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</si>
  <si>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</si>
  <si>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</si>
  <si>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</si>
  <si>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</si>
  <si>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</si>
  <si>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</si>
  <si>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</si>
  <si>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</si>
  <si>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</si>
  <si>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</si>
  <si>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</si>
  <si>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</si>
  <si>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</si>
  <si>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</si>
  <si>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</si>
  <si>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</si>
  <si>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</si>
  <si>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</si>
  <si>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</si>
  <si>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</si>
  <si>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</si>
  <si>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</si>
  <si>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</si>
  <si>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</si>
  <si>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</si>
  <si>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</si>
  <si>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</si>
  <si>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</si>
  <si>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</si>
  <si>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</si>
  <si>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</si>
  <si>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</si>
  <si>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</si>
  <si>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</si>
  <si>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</si>
  <si>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</si>
  <si>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</si>
  <si>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</si>
  <si>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</si>
  <si>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</si>
  <si>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</si>
  <si>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</si>
  <si>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</si>
  <si>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</si>
  <si>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</si>
  <si>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</si>
  <si>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</si>
  <si>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</si>
  <si>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</si>
  <si>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</si>
  <si>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</si>
  <si>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</si>
  <si>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</si>
  <si>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</si>
  <si>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</si>
  <si>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</si>
  <si>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</si>
  <si>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</si>
  <si>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</si>
  <si>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</si>
  <si>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</si>
  <si>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</si>
  <si>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</si>
  <si>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</si>
  <si>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</si>
  <si>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</si>
  <si>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</si>
  <si>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</si>
  <si>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</si>
  <si>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</si>
  <si>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</si>
  <si>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</si>
  <si>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</si>
  <si>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</si>
  <si>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</si>
  <si>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</si>
  <si>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</si>
  <si>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</si>
  <si>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</si>
  <si>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</si>
  <si>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</si>
  <si>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</si>
  <si>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</si>
  <si>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</si>
  <si>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</si>
  <si>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</si>
  <si>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</si>
  <si>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</si>
  <si>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</si>
  <si>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</si>
  <si>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</si>
  <si>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</si>
  <si>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</si>
  <si>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</si>
  <si>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</si>
  <si>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</si>
  <si>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</si>
  <si>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</si>
  <si>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</si>
  <si>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</si>
  <si>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</si>
  <si>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</si>
  <si>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</si>
  <si>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</si>
  <si>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</si>
  <si>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</si>
  <si>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</si>
  <si>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</si>
  <si>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</si>
  <si>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</si>
  <si>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</si>
  <si>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</si>
  <si>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</si>
  <si>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</si>
  <si>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</si>
  <si>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</si>
  <si>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</si>
  <si>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</si>
  <si>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</si>
  <si>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</si>
  <si>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</si>
  <si>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</si>
  <si>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</si>
  <si>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</si>
  <si>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</si>
  <si>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</si>
  <si>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</si>
  <si>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</si>
  <si>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</si>
  <si>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</si>
  <si>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</si>
  <si>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</si>
  <si>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</si>
  <si>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</si>
  <si>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</si>
  <si>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</si>
  <si>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</si>
  <si>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</si>
  <si>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</si>
  <si>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</si>
  <si>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</si>
  <si>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</si>
  <si>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</si>
  <si>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</si>
  <si>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</si>
  <si>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</si>
  <si>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</si>
  <si>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</si>
  <si>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</si>
  <si>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</si>
  <si>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</si>
  <si>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</si>
  <si>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</si>
  <si>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</si>
  <si>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</si>
  <si>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</si>
  <si>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</si>
  <si>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</si>
  <si>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</si>
  <si>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</si>
  <si>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</si>
  <si>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</si>
  <si>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</si>
  <si>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</si>
  <si>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</si>
  <si>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</si>
  <si>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</si>
  <si>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</si>
  <si>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</si>
  <si>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</si>
  <si>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</si>
  <si>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</si>
  <si>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</si>
  <si>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</si>
  <si>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</si>
  <si>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</si>
  <si>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</si>
  <si>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</si>
  <si>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</si>
  <si>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</si>
  <si>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</si>
  <si>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</si>
  <si>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</si>
  <si>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</si>
  <si>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</si>
  <si>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</si>
  <si>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</si>
  <si>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</si>
  <si>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</si>
  <si>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</si>
  <si>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</si>
  <si>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</si>
  <si>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</si>
  <si>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</si>
  <si>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</si>
  <si>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</si>
  <si>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</si>
  <si>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</si>
  <si>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</si>
  <si>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</si>
  <si>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</si>
  <si>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</si>
  <si>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</si>
  <si>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</si>
  <si>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</si>
  <si>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</si>
  <si>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</si>
  <si>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</si>
  <si>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</si>
  <si>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</si>
  <si>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</si>
  <si>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</si>
  <si>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</si>
  <si>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</si>
  <si>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</si>
  <si>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</si>
  <si>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</si>
  <si>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</si>
  <si>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</si>
  <si>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</si>
  <si>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</si>
  <si>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</si>
  <si>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</si>
  <si>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</si>
  <si>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</si>
  <si>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</si>
  <si>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</si>
  <si>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</si>
  <si>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</si>
  <si>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</si>
  <si>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</si>
  <si>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</si>
  <si>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</si>
  <si>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</si>
  <si>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</si>
  <si>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</si>
  <si>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</si>
  <si>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</si>
  <si>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</si>
  <si>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</si>
  <si>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</si>
  <si>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</si>
  <si>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</si>
  <si>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</si>
  <si>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</si>
  <si>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</si>
  <si>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</si>
  <si>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</si>
  <si>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</si>
  <si>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</si>
  <si>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</si>
  <si>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</si>
  <si>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</si>
  <si>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</si>
  <si>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</si>
  <si>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</si>
  <si>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</si>
  <si>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</si>
  <si>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</si>
  <si>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</si>
  <si>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</si>
  <si>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</si>
  <si>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</si>
  <si>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</si>
  <si>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</si>
  <si>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</si>
  <si>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</si>
  <si>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</si>
  <si>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</si>
  <si>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</si>
  <si>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</si>
  <si>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</si>
  <si>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</si>
  <si>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</si>
  <si>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</si>
  <si>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</si>
  <si>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</si>
  <si>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</si>
  <si>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</si>
  <si>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</si>
  <si>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</si>
  <si>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</si>
  <si>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</si>
  <si>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</si>
  <si>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</si>
  <si>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</si>
  <si>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</si>
  <si>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</si>
  <si>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</si>
  <si>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</si>
  <si>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</si>
  <si>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</si>
  <si>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</si>
  <si>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</si>
  <si>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</si>
  <si>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</si>
  <si>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</si>
  <si>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</si>
  <si>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</si>
  <si>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</si>
  <si>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</si>
  <si>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</si>
  <si>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</si>
  <si>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</si>
  <si>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</si>
  <si>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</si>
  <si>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</si>
  <si>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</si>
  <si>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</si>
  <si>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</si>
  <si>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</si>
  <si>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</si>
  <si>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</si>
  <si>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</si>
  <si>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</si>
  <si>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</si>
  <si>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</si>
  <si>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</si>
  <si>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</si>
  <si>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</si>
  <si>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</si>
  <si>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</si>
  <si>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</si>
  <si>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</si>
  <si>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</si>
  <si>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</si>
  <si>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</si>
  <si>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</si>
  <si>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</si>
  <si>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</si>
  <si>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</si>
  <si>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</si>
  <si>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</si>
  <si>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</si>
  <si>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</si>
  <si>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</si>
  <si>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</si>
  <si>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</si>
  <si>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</si>
  <si>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</si>
  <si>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</si>
  <si>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</si>
  <si>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</si>
  <si>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</si>
  <si>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</si>
  <si>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</si>
  <si>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</si>
  <si>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</si>
  <si>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</si>
  <si>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</si>
  <si>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</si>
  <si>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</si>
  <si>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</si>
  <si>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</si>
  <si>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</si>
  <si>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</si>
  <si>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</si>
  <si>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</si>
  <si>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</si>
  <si>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</si>
  <si>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</si>
  <si>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</si>
  <si>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</si>
  <si>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</si>
  <si>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</si>
  <si>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</si>
  <si>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</si>
  <si>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</si>
  <si>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</si>
  <si>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</si>
  <si>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</si>
  <si>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</si>
  <si>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</si>
  <si>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</si>
  <si>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</si>
  <si>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</si>
  <si>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</si>
  <si>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</si>
  <si>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</si>
  <si>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</si>
  <si>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</si>
  <si>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</si>
  <si>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</si>
  <si>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</si>
  <si>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</si>
  <si>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</si>
  <si>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</si>
  <si>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</si>
  <si>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</si>
  <si>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</si>
  <si>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</si>
  <si>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</si>
  <si>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</si>
  <si>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</si>
  <si>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</si>
  <si>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</si>
  <si>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</si>
  <si>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</si>
  <si>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</si>
  <si>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</si>
  <si>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</si>
  <si>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</si>
  <si>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</si>
  <si>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</si>
  <si>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</si>
  <si>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</si>
  <si>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</si>
  <si>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</si>
  <si>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</si>
  <si>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</si>
  <si>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</si>
  <si>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</si>
  <si>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</si>
  <si>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</si>
  <si>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</si>
  <si>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</si>
  <si>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</si>
  <si>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</si>
  <si>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</si>
  <si>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</si>
  <si>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</si>
  <si>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</si>
  <si>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</si>
  <si>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</si>
  <si>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</si>
  <si>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</si>
  <si>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</si>
  <si>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</si>
  <si>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</si>
  <si>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</si>
  <si>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</si>
  <si>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</si>
  <si>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</si>
  <si>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</si>
  <si>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</si>
  <si>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</si>
  <si>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</si>
  <si>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</si>
  <si>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</si>
  <si>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</si>
  <si>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</si>
  <si>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</si>
  <si>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</si>
  <si>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</si>
  <si>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</si>
  <si>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</si>
  <si>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</si>
  <si>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</si>
  <si>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</si>
  <si>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</si>
  <si>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</si>
  <si>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</si>
  <si>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</si>
  <si>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</si>
  <si>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</si>
  <si>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</si>
  <si>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</si>
  <si>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</si>
  <si>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</si>
  <si>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</si>
  <si>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</si>
  <si>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</si>
  <si>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</si>
  <si>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</si>
  <si>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</si>
  <si>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</si>
  <si>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</si>
  <si>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</si>
  <si>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</si>
  <si>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</si>
  <si>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</si>
  <si>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</si>
  <si>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</si>
  <si>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</si>
  <si>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</si>
  <si>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</si>
  <si>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</si>
  <si>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</si>
  <si>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</si>
  <si>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</si>
  <si>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</si>
  <si>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</si>
  <si>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</si>
  <si>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</si>
  <si>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</si>
  <si>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</si>
  <si>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</si>
  <si>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</si>
  <si>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</si>
  <si>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</si>
  <si>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</si>
  <si>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</si>
  <si>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</si>
  <si>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</si>
  <si>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</si>
  <si>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</si>
  <si>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</si>
  <si>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</si>
  <si>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</si>
  <si>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</si>
  <si>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</si>
  <si>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</si>
  <si>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</si>
  <si>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</si>
  <si>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</si>
  <si>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</si>
  <si>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</si>
  <si>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</si>
  <si>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</si>
  <si>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</si>
  <si>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</si>
  <si>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</si>
  <si>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</si>
  <si>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</si>
  <si>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</si>
  <si>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</si>
  <si>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</si>
  <si>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</si>
  <si>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</si>
  <si>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</si>
  <si>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</si>
  <si>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</si>
  <si>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</si>
  <si>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</si>
  <si>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</si>
  <si>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</si>
  <si>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</si>
  <si>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</si>
  <si>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</si>
  <si>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</si>
  <si>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</si>
  <si>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</si>
  <si>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</si>
  <si>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</si>
  <si>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</si>
  <si>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</si>
  <si>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</si>
  <si>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</si>
  <si>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</si>
  <si>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</si>
  <si>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</si>
  <si>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</si>
  <si>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</si>
  <si>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</si>
  <si>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</si>
  <si>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</si>
  <si>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</si>
  <si>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</si>
  <si>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</si>
  <si>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</si>
  <si>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</si>
  <si>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</si>
  <si>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</si>
  <si>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</si>
  <si>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</si>
  <si>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</si>
  <si>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</si>
  <si>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</si>
  <si>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</si>
  <si>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</si>
  <si>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</si>
  <si>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</si>
  <si>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</si>
  <si>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</si>
  <si>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</si>
  <si>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</si>
  <si>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</si>
  <si>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</si>
  <si>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</si>
  <si>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</si>
  <si>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</si>
  <si>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</si>
  <si>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</si>
  <si>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</si>
  <si>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</si>
  <si>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</si>
  <si>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</si>
  <si>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</si>
  <si>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</si>
  <si>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</si>
  <si>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</si>
  <si>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</si>
  <si>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</si>
  <si>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</si>
  <si>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</si>
  <si>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</si>
  <si>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</si>
  <si>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</si>
  <si>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</si>
  <si>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</si>
  <si>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</si>
  <si>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</si>
  <si>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</si>
  <si>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</si>
  <si>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</si>
  <si>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</si>
  <si>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</si>
  <si>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</si>
  <si>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</si>
  <si>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</si>
  <si>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</si>
  <si>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</si>
  <si>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</si>
  <si>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</si>
  <si>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</si>
  <si>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</si>
  <si>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</si>
  <si>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</si>
  <si>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</si>
  <si>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</si>
  <si>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</si>
  <si>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</si>
  <si>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</si>
  <si>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</si>
  <si>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</si>
  <si>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</si>
  <si>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</si>
  <si>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</si>
  <si>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</si>
  <si>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</si>
  <si>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</si>
  <si>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</si>
  <si>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</si>
  <si>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</si>
  <si>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</si>
  <si>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</si>
  <si>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</si>
  <si>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</si>
  <si>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</si>
  <si>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</si>
  <si>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</si>
  <si>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</si>
  <si>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</si>
  <si>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</si>
  <si>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</si>
  <si>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</si>
  <si>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</si>
  <si>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</si>
  <si>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</si>
  <si>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</si>
  <si>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</si>
  <si>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</si>
  <si>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</si>
  <si>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</si>
  <si>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</si>
  <si>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</si>
  <si>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</si>
  <si>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</si>
  <si>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</si>
  <si>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</si>
  <si>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</si>
  <si>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</si>
  <si>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</si>
  <si>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</si>
  <si>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</si>
  <si>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</si>
  <si>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</si>
  <si>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</si>
  <si>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</si>
  <si>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</si>
  <si>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</si>
  <si>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</si>
  <si>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</si>
  <si>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</si>
  <si>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</si>
  <si>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</si>
  <si>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</si>
  <si>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</si>
  <si>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</si>
  <si>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</si>
  <si>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</si>
  <si>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</si>
  <si>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</si>
  <si>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</si>
  <si>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</si>
  <si>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</si>
  <si>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</si>
  <si>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</si>
  <si>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</si>
  <si>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</si>
  <si>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</si>
  <si>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</si>
  <si>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</si>
  <si>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</si>
  <si>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</si>
  <si>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</si>
  <si>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</si>
  <si>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</si>
  <si>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</si>
  <si>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</si>
  <si>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</si>
  <si>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</si>
  <si>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</si>
  <si>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</si>
  <si>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</si>
  <si>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</si>
  <si>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</si>
  <si>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</si>
  <si>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</si>
  <si>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</si>
  <si>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</si>
  <si>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</si>
  <si>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</si>
  <si>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</si>
  <si>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</si>
  <si>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</si>
  <si>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</si>
  <si>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</si>
  <si>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</si>
  <si>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</si>
  <si>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</si>
  <si>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</si>
  <si>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</si>
  <si>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</si>
  <si>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</si>
  <si>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</si>
  <si>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</si>
  <si>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</si>
  <si>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</si>
  <si>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</si>
  <si>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</si>
  <si>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</si>
  <si>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</si>
  <si>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</si>
  <si>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</si>
  <si>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</si>
  <si>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</si>
  <si>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</si>
  <si>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</si>
  <si>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</si>
  <si>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</si>
  <si>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</si>
  <si>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</si>
  <si>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</si>
  <si>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</si>
  <si>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</si>
  <si>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</si>
  <si>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</si>
  <si>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</si>
  <si>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</si>
  <si>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</si>
  <si>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</si>
  <si>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</si>
  <si>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</si>
  <si>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</si>
  <si>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</si>
  <si>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</si>
  <si>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</si>
  <si>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</si>
  <si>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</si>
  <si>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</si>
  <si>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</si>
  <si>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</si>
  <si>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</si>
  <si>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</si>
  <si>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</si>
  <si>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</si>
  <si>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</si>
  <si>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</si>
  <si>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</si>
  <si>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</si>
  <si>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</si>
  <si>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</si>
  <si>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</si>
  <si>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</si>
  <si>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</si>
  <si>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</si>
  <si>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</si>
  <si>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</si>
  <si>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</si>
  <si>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</si>
  <si>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</si>
  <si>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</si>
  <si>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</si>
  <si>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</si>
  <si>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</si>
  <si>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</si>
  <si>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</si>
  <si>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</si>
  <si>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</si>
  <si>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</si>
  <si>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</si>
  <si>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</si>
  <si>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</si>
  <si>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</si>
  <si>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</si>
  <si>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</si>
  <si>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</si>
  <si>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</si>
  <si>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</si>
  <si>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</si>
  <si>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</si>
  <si>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</si>
  <si>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</si>
  <si>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</si>
  <si>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</si>
  <si>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</si>
  <si>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</si>
  <si>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</si>
  <si>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</si>
  <si>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</si>
  <si>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</si>
  <si>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</si>
  <si>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</si>
  <si>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</si>
  <si>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</si>
  <si>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</si>
  <si>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</si>
  <si>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</si>
  <si>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</si>
  <si>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</si>
  <si>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</si>
  <si>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</si>
  <si>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</si>
  <si>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</si>
  <si>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</si>
  <si>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</si>
  <si>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</si>
  <si>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</si>
  <si>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</si>
  <si>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</si>
  <si>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</si>
  <si>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</si>
  <si>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</si>
  <si>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</si>
  <si>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</si>
  <si>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</si>
  <si>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</si>
  <si>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</si>
  <si>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</si>
  <si>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</si>
  <si>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</si>
  <si>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</si>
  <si>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</si>
  <si>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</si>
  <si>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</si>
  <si>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</si>
  <si>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</si>
  <si>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</si>
  <si>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</si>
  <si>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</si>
  <si>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</si>
  <si>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</si>
  <si>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</si>
  <si>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</si>
  <si>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</si>
  <si>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</si>
  <si>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</si>
  <si>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</si>
  <si>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</si>
  <si>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</si>
  <si>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</si>
  <si>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</si>
  <si>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</si>
  <si>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</si>
  <si>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</si>
  <si>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</si>
  <si>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</si>
  <si>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</si>
  <si>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</si>
  <si>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</si>
  <si>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</si>
  <si>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</si>
  <si>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</si>
  <si>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</si>
  <si>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</si>
  <si>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</si>
  <si>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</si>
  <si>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</si>
  <si>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</si>
  <si>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</si>
  <si>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</si>
  <si>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</si>
  <si>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</si>
  <si>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</si>
  <si>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</si>
  <si>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</si>
  <si>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</si>
  <si>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</si>
  <si>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</si>
  <si>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</si>
  <si>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</si>
  <si>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</si>
  <si>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</si>
  <si>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</si>
  <si>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</si>
  <si>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</si>
  <si>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</si>
  <si>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</si>
  <si>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</si>
  <si>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</si>
  <si>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</si>
  <si>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</si>
  <si>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</si>
  <si>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</si>
  <si>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</si>
  <si>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</si>
  <si>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</si>
  <si>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</si>
  <si>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</si>
  <si>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</si>
  <si>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</si>
  <si>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</si>
  <si>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</si>
  <si>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</si>
  <si>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</si>
  <si>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</si>
  <si>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</si>
  <si>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</si>
  <si>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</si>
  <si>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</si>
  <si>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</si>
  <si>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</si>
  <si>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</si>
  <si>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</si>
  <si>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</si>
  <si>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</si>
  <si>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</si>
  <si>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</si>
  <si>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</si>
  <si>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</si>
  <si>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</si>
  <si>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</si>
  <si>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</si>
  <si>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</si>
  <si>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</si>
  <si>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</si>
  <si>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</si>
  <si>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</si>
  <si>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</si>
  <si>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</si>
  <si>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</si>
  <si>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</si>
  <si>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</si>
  <si>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</si>
  <si>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</si>
  <si>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</si>
  <si>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</si>
  <si>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</si>
  <si>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</si>
  <si>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</si>
  <si>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</si>
  <si>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</si>
  <si>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</si>
  <si>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</si>
  <si>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</si>
  <si>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</si>
  <si>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</si>
  <si>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</si>
  <si>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</si>
  <si>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</si>
  <si>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</si>
  <si>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</si>
  <si>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</si>
  <si>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</si>
  <si>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</si>
  <si>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</si>
  <si>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</si>
  <si>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</si>
  <si>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</si>
  <si>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</si>
  <si>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</si>
  <si>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</si>
  <si>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</si>
  <si>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</si>
  <si>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</si>
  <si>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</si>
  <si>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</si>
  <si>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</si>
  <si>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</si>
  <si>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</si>
  <si>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</si>
  <si>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</si>
  <si>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</si>
  <si>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</si>
  <si>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</si>
  <si>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</si>
  <si>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</si>
  <si>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</si>
  <si>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</si>
  <si>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</si>
  <si>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</si>
  <si>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</si>
  <si>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</si>
  <si>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</si>
  <si>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</si>
  <si>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</si>
  <si>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</si>
  <si>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</si>
  <si>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</si>
  <si>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</si>
  <si>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</si>
  <si>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</si>
  <si>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</si>
  <si>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</si>
  <si>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</si>
  <si>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</si>
  <si>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</si>
  <si>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</si>
  <si>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</si>
  <si>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</si>
  <si>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</si>
  <si>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</si>
  <si>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</si>
  <si>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</si>
  <si>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</si>
  <si>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</si>
  <si>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</si>
  <si>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</si>
  <si>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</si>
  <si>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</si>
  <si>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</si>
  <si>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</si>
  <si>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</si>
  <si>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</si>
  <si>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</si>
  <si>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</si>
  <si>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</si>
  <si>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</si>
  <si>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</si>
  <si>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</si>
  <si>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</si>
  <si>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</si>
  <si>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</si>
  <si>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</si>
  <si>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</si>
  <si>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</si>
  <si>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</si>
  <si>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</si>
  <si>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</si>
  <si>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</si>
  <si>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</si>
  <si>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</si>
  <si>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</si>
  <si>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</si>
  <si>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</si>
  <si>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</si>
  <si>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</si>
  <si>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</si>
  <si>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</si>
  <si>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</si>
  <si>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</si>
  <si>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</si>
  <si>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</si>
  <si>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</si>
  <si>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</si>
  <si>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</si>
  <si>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</si>
  <si>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</si>
  <si>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</si>
  <si>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</si>
  <si>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</si>
  <si>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</si>
  <si>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</si>
  <si>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</si>
  <si>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</si>
  <si>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</si>
  <si>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</si>
  <si>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</si>
  <si>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</si>
  <si>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</si>
  <si>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</si>
  <si>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</si>
  <si>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</si>
  <si>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</si>
  <si>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</si>
  <si>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</si>
  <si>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</si>
  <si>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</si>
  <si>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</si>
  <si>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</si>
  <si>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</si>
  <si>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</si>
  <si>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</si>
  <si>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</si>
  <si>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</si>
  <si>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</si>
  <si>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</si>
  <si>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</si>
  <si>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</si>
  <si>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</si>
  <si>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</si>
  <si>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</si>
  <si>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</si>
  <si>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</si>
  <si>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</si>
  <si>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</si>
  <si>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</si>
  <si>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</si>
  <si>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</si>
  <si>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</si>
  <si>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</si>
  <si>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</si>
  <si>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</si>
  <si>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</si>
  <si>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</si>
  <si>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</si>
  <si>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</si>
  <si>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</si>
  <si>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</si>
  <si>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</si>
  <si>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</si>
  <si>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</si>
  <si>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</si>
  <si>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</si>
  <si>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</si>
  <si>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</si>
  <si>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</si>
  <si>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</si>
  <si>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</si>
  <si>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</si>
  <si>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</si>
  <si>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</si>
  <si>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</si>
  <si>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</si>
  <si>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</si>
  <si>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</si>
  <si>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BARTULA KAŠIĆA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</si>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</sst>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803138.92</v>
      </c>
      <c r="D2" s="7">
        <f>'PR-RAS'!E6</f>
        <v>772886.77</v>
      </c>
      <c r="E2" s="7">
        <v>0</v>
      </c>
      <c r="F2" s="7">
        <v>0</v>
      </c>
      <c r="G2" s="8">
        <f t="shared" ref="G2:G274" si="0">(B2/1000)*(C2*1+D2*2)</f>
        <v>2348.91246</v>
      </c>
      <c r="H2" s="8">
        <f t="shared" ref="H2:H274" si="1">ABS(C2-ROUND(C2,0))+ABS(D2-ROUND(D2,0))</f>
        <v>0.30999999993946403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625260.81000000006</v>
      </c>
      <c r="D45" s="2">
        <f>'PR-RAS'!E49</f>
        <v>671238.51</v>
      </c>
      <c r="E45" s="2">
        <v>0</v>
      </c>
      <c r="F45" s="2">
        <v>0</v>
      </c>
      <c r="G45" s="3">
        <f t="shared" si="0"/>
        <v>86580.464519999994</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625260.81000000006</v>
      </c>
      <c r="D64" s="2">
        <f>'PR-RAS'!E68</f>
        <v>671238.51</v>
      </c>
      <c r="E64" s="2">
        <v>0</v>
      </c>
      <c r="F64" s="2">
        <v>0</v>
      </c>
      <c r="G64" s="3">
        <f t="shared" si="0"/>
        <v>123967.48329</v>
      </c>
      <c r="H64" s="3">
        <f t="shared" si="1"/>
        <v>0.67999999993480742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599380.81000000006</v>
      </c>
      <c r="D65" s="2">
        <f>'PR-RAS'!E69</f>
        <v>653858.51</v>
      </c>
      <c r="E65" s="2">
        <v>0</v>
      </c>
      <c r="F65" s="2">
        <v>0</v>
      </c>
      <c r="G65" s="3">
        <f t="shared" si="0"/>
        <v>122054.26112000001</v>
      </c>
      <c r="H65" s="3">
        <f t="shared" si="1"/>
        <v>0.67999999993480742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25880</v>
      </c>
      <c r="D66" s="2">
        <f>'PR-RAS'!E70</f>
        <v>17380</v>
      </c>
      <c r="E66" s="2">
        <v>0</v>
      </c>
      <c r="F66" s="2">
        <v>0</v>
      </c>
      <c r="G66" s="3">
        <f t="shared" si="0"/>
        <v>3941.6</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1990</v>
      </c>
      <c r="D102" s="2">
        <f>'PR-RAS'!E106</f>
        <v>1500</v>
      </c>
      <c r="E102" s="2">
        <v>0</v>
      </c>
      <c r="F102" s="2">
        <v>0</v>
      </c>
      <c r="G102" s="3">
        <f t="shared" si="0"/>
        <v>503.99</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1990</v>
      </c>
      <c r="D108" s="2">
        <f>'PR-RAS'!E112</f>
        <v>1500</v>
      </c>
      <c r="E108" s="2">
        <v>0</v>
      </c>
      <c r="F108" s="2">
        <v>0</v>
      </c>
      <c r="G108" s="3">
        <f t="shared" si="0"/>
        <v>533.92999999999995</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1990</v>
      </c>
      <c r="D113" s="2">
        <f>'PR-RAS'!E117</f>
        <v>1500</v>
      </c>
      <c r="E113" s="2">
        <v>0</v>
      </c>
      <c r="F113" s="2">
        <v>0</v>
      </c>
      <c r="G113" s="3">
        <f t="shared" si="0"/>
        <v>558.88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9025.59</v>
      </c>
      <c r="D121" s="2">
        <f>'PR-RAS'!E125</f>
        <v>22436</v>
      </c>
      <c r="E121" s="2">
        <v>0</v>
      </c>
      <c r="F121" s="2">
        <v>0</v>
      </c>
      <c r="G121" s="3">
        <f t="shared" si="0"/>
        <v>6467.7107999999989</v>
      </c>
      <c r="H121" s="3">
        <f t="shared" si="1"/>
        <v>0.40999999999985448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1590</v>
      </c>
      <c r="D122" s="2">
        <f>'PR-RAS'!E126</f>
        <v>934</v>
      </c>
      <c r="E122" s="2">
        <v>0</v>
      </c>
      <c r="F122" s="2">
        <v>0</v>
      </c>
      <c r="G122" s="3">
        <f t="shared" si="0"/>
        <v>418.41800000000001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1190</v>
      </c>
      <c r="D123" s="2">
        <f>'PR-RAS'!E127</f>
        <v>494</v>
      </c>
      <c r="E123" s="2">
        <v>0</v>
      </c>
      <c r="F123" s="2">
        <v>0</v>
      </c>
      <c r="G123" s="3">
        <f t="shared" si="0"/>
        <v>265.71600000000001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400</v>
      </c>
      <c r="D124" s="2">
        <f>'PR-RAS'!E128</f>
        <v>440</v>
      </c>
      <c r="E124" s="2">
        <v>0</v>
      </c>
      <c r="F124" s="2">
        <v>0</v>
      </c>
      <c r="G124" s="3">
        <f t="shared" si="0"/>
        <v>157.44</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7435.59</v>
      </c>
      <c r="D125" s="2">
        <f>'PR-RAS'!E129</f>
        <v>21502</v>
      </c>
      <c r="E125" s="2">
        <v>0</v>
      </c>
      <c r="F125" s="2">
        <v>0</v>
      </c>
      <c r="G125" s="3">
        <f t="shared" si="0"/>
        <v>6254.5091599999996</v>
      </c>
      <c r="H125" s="3">
        <f t="shared" si="1"/>
        <v>0.40999999999985448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7435.59</v>
      </c>
      <c r="D126" s="2">
        <f>'PR-RAS'!E130</f>
        <v>15202</v>
      </c>
      <c r="E126" s="2">
        <v>0</v>
      </c>
      <c r="F126" s="2">
        <v>0</v>
      </c>
      <c r="G126" s="3">
        <f t="shared" si="0"/>
        <v>4729.9487499999996</v>
      </c>
      <c r="H126" s="3">
        <f t="shared" si="1"/>
        <v>0.40999999999985448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6300</v>
      </c>
      <c r="E127" s="2">
        <v>0</v>
      </c>
      <c r="F127" s="2">
        <v>0</v>
      </c>
      <c r="G127" s="3">
        <f t="shared" si="0"/>
        <v>1587.6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166862.51999999999</v>
      </c>
      <c r="D130" s="2">
        <f>'PR-RAS'!E134</f>
        <v>77712.260000000009</v>
      </c>
      <c r="E130" s="2">
        <v>0</v>
      </c>
      <c r="F130" s="2">
        <v>0</v>
      </c>
      <c r="G130" s="3">
        <f t="shared" si="0"/>
        <v>41575.028160000009</v>
      </c>
      <c r="H130" s="3">
        <f t="shared" si="1"/>
        <v>0.7400000000197906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166862.51999999999</v>
      </c>
      <c r="D131" s="2">
        <f>'PR-RAS'!E135</f>
        <v>77712.260000000009</v>
      </c>
      <c r="E131" s="2">
        <v>0</v>
      </c>
      <c r="F131" s="2">
        <v>0</v>
      </c>
      <c r="G131" s="3">
        <f t="shared" si="0"/>
        <v>41897.315200000005</v>
      </c>
      <c r="H131" s="3">
        <f t="shared" si="1"/>
        <v>0.7400000000197906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60244.52</v>
      </c>
      <c r="D132" s="2">
        <f>'PR-RAS'!E136</f>
        <v>60212.26</v>
      </c>
      <c r="E132" s="2">
        <v>0</v>
      </c>
      <c r="F132" s="2">
        <v>0</v>
      </c>
      <c r="G132" s="3">
        <f t="shared" si="0"/>
        <v>23667.644240000001</v>
      </c>
      <c r="H132" s="3">
        <f t="shared" si="1"/>
        <v>0.74000000000523869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106618</v>
      </c>
      <c r="D133" s="2">
        <f>'PR-RAS'!E137</f>
        <v>17500</v>
      </c>
      <c r="E133" s="2">
        <v>0</v>
      </c>
      <c r="F133" s="2">
        <v>0</v>
      </c>
      <c r="G133" s="3">
        <f t="shared" si="0"/>
        <v>18693.576000000001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666633.72</v>
      </c>
      <c r="D148" s="2">
        <f>'PR-RAS'!E152</f>
        <v>771462.34000000008</v>
      </c>
      <c r="E148" s="2">
        <v>0</v>
      </c>
      <c r="F148" s="2">
        <v>0</v>
      </c>
      <c r="G148" s="3">
        <f t="shared" si="0"/>
        <v>324805.08480000001</v>
      </c>
      <c r="H148" s="3">
        <f t="shared" si="1"/>
        <v>0.62000000011175871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574652.89</v>
      </c>
      <c r="D149" s="2">
        <f>'PR-RAS'!E153</f>
        <v>673354.35</v>
      </c>
      <c r="E149" s="2">
        <v>0</v>
      </c>
      <c r="F149" s="2">
        <v>0</v>
      </c>
      <c r="G149" s="3">
        <f t="shared" si="0"/>
        <v>284361.51531999995</v>
      </c>
      <c r="H149" s="3">
        <f t="shared" si="1"/>
        <v>0.4599999999627471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473797.19</v>
      </c>
      <c r="D150" s="2">
        <f>'PR-RAS'!E154</f>
        <v>560141.94999999995</v>
      </c>
      <c r="E150" s="2">
        <v>0</v>
      </c>
      <c r="F150" s="2">
        <v>0</v>
      </c>
      <c r="G150" s="3">
        <f t="shared" si="0"/>
        <v>237518.08240999997</v>
      </c>
      <c r="H150" s="3">
        <f t="shared" si="1"/>
        <v>0.24000000004889444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473797.19</v>
      </c>
      <c r="D151" s="2">
        <f>'PR-RAS'!E155</f>
        <v>560141.94999999995</v>
      </c>
      <c r="E151" s="2">
        <v>0</v>
      </c>
      <c r="F151" s="2">
        <v>0</v>
      </c>
      <c r="G151" s="3">
        <f t="shared" si="0"/>
        <v>239112.16349999997</v>
      </c>
      <c r="H151" s="3">
        <f t="shared" si="1"/>
        <v>0.24000000004889444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22679.1</v>
      </c>
      <c r="D155" s="2">
        <f>'PR-RAS'!E159</f>
        <v>20789.099999999999</v>
      </c>
      <c r="E155" s="2">
        <v>0</v>
      </c>
      <c r="F155" s="2">
        <v>0</v>
      </c>
      <c r="G155" s="3">
        <f t="shared" si="0"/>
        <v>9895.6241999999984</v>
      </c>
      <c r="H155" s="3">
        <f t="shared" si="1"/>
        <v>0.19999999999708962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78176.600000000006</v>
      </c>
      <c r="D156" s="2">
        <f>'PR-RAS'!E160</f>
        <v>92423.3</v>
      </c>
      <c r="E156" s="2">
        <v>0</v>
      </c>
      <c r="F156" s="2">
        <v>0</v>
      </c>
      <c r="G156" s="3">
        <f t="shared" si="0"/>
        <v>40768.596000000005</v>
      </c>
      <c r="H156" s="3">
        <f t="shared" si="1"/>
        <v>0.69999999999708962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78176.600000000006</v>
      </c>
      <c r="D158" s="2">
        <f>'PR-RAS'!E162</f>
        <v>92423.3</v>
      </c>
      <c r="E158" s="2">
        <v>0</v>
      </c>
      <c r="F158" s="2">
        <v>0</v>
      </c>
      <c r="G158" s="3">
        <f t="shared" si="0"/>
        <v>41294.642400000004</v>
      </c>
      <c r="H158" s="3">
        <f t="shared" si="1"/>
        <v>0.69999999999708962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91742.33</v>
      </c>
      <c r="D160" s="2">
        <f>'PR-RAS'!E164</f>
        <v>96249.700000000012</v>
      </c>
      <c r="E160" s="2">
        <v>0</v>
      </c>
      <c r="F160" s="2">
        <v>0</v>
      </c>
      <c r="G160" s="3">
        <f t="shared" si="0"/>
        <v>45194.435070000007</v>
      </c>
      <c r="H160" s="3">
        <f t="shared" si="1"/>
        <v>0.6299999999901047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22382.28</v>
      </c>
      <c r="D161" s="2">
        <f>'PR-RAS'!E165</f>
        <v>25904.959999999999</v>
      </c>
      <c r="E161" s="2">
        <v>0</v>
      </c>
      <c r="F161" s="2">
        <v>0</v>
      </c>
      <c r="G161" s="3">
        <f t="shared" si="0"/>
        <v>11870.752</v>
      </c>
      <c r="H161" s="3">
        <f t="shared" si="1"/>
        <v>0.31999999999970896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3960.87</v>
      </c>
      <c r="D162" s="2">
        <f>'PR-RAS'!E166</f>
        <v>5107.13</v>
      </c>
      <c r="E162" s="2">
        <v>0</v>
      </c>
      <c r="F162" s="2">
        <v>0</v>
      </c>
      <c r="G162" s="3">
        <f t="shared" si="0"/>
        <v>2282.1959300000003</v>
      </c>
      <c r="H162" s="3">
        <f t="shared" si="1"/>
        <v>0.26000000000021828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13782.91</v>
      </c>
      <c r="D163" s="2">
        <f>'PR-RAS'!E167</f>
        <v>14959.28</v>
      </c>
      <c r="E163" s="2">
        <v>0</v>
      </c>
      <c r="F163" s="2">
        <v>0</v>
      </c>
      <c r="G163" s="3">
        <f t="shared" si="0"/>
        <v>7079.63814</v>
      </c>
      <c r="H163" s="3">
        <f t="shared" si="1"/>
        <v>0.37000000000080036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315</v>
      </c>
      <c r="D164" s="2">
        <f>'PR-RAS'!E168</f>
        <v>651.25</v>
      </c>
      <c r="E164" s="2">
        <v>0</v>
      </c>
      <c r="F164" s="2">
        <v>0</v>
      </c>
      <c r="G164" s="3">
        <f t="shared" si="0"/>
        <v>263.65250000000003</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4323.5</v>
      </c>
      <c r="D165" s="2">
        <f>'PR-RAS'!E169</f>
        <v>5187.3</v>
      </c>
      <c r="E165" s="2">
        <v>0</v>
      </c>
      <c r="F165" s="2">
        <v>0</v>
      </c>
      <c r="G165" s="3">
        <f t="shared" si="0"/>
        <v>2410.4884000000002</v>
      </c>
      <c r="H165" s="3">
        <f t="shared" si="1"/>
        <v>0.8000000000001819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16927.059999999998</v>
      </c>
      <c r="D166" s="2">
        <f>'PR-RAS'!E170</f>
        <v>18966.310000000001</v>
      </c>
      <c r="E166" s="2">
        <v>0</v>
      </c>
      <c r="F166" s="2">
        <v>0</v>
      </c>
      <c r="G166" s="3">
        <f t="shared" si="0"/>
        <v>9051.8472000000002</v>
      </c>
      <c r="H166" s="3">
        <f t="shared" si="1"/>
        <v>0.36999999999898137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5159.74</v>
      </c>
      <c r="D167" s="2">
        <f>'PR-RAS'!E171</f>
        <v>4591.41</v>
      </c>
      <c r="E167" s="2">
        <v>0</v>
      </c>
      <c r="F167" s="2">
        <v>0</v>
      </c>
      <c r="G167" s="3">
        <f t="shared" si="0"/>
        <v>2380.8649599999999</v>
      </c>
      <c r="H167" s="3">
        <f t="shared" si="1"/>
        <v>0.67000000000007276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5234.13</v>
      </c>
      <c r="D168" s="2">
        <f>'PR-RAS'!E172</f>
        <v>8065.93</v>
      </c>
      <c r="E168" s="2">
        <v>0</v>
      </c>
      <c r="F168" s="2">
        <v>0</v>
      </c>
      <c r="G168" s="3">
        <f t="shared" si="0"/>
        <v>3568.1203300000006</v>
      </c>
      <c r="H168" s="3">
        <f t="shared" si="1"/>
        <v>0.1999999999998181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5666.26</v>
      </c>
      <c r="D169" s="2">
        <f>'PR-RAS'!E173</f>
        <v>5291.71</v>
      </c>
      <c r="E169" s="2">
        <v>0</v>
      </c>
      <c r="F169" s="2">
        <v>0</v>
      </c>
      <c r="G169" s="3">
        <f t="shared" si="0"/>
        <v>2729.9462400000002</v>
      </c>
      <c r="H169" s="3">
        <f t="shared" si="1"/>
        <v>0.5500000000001819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489.9</v>
      </c>
      <c r="D170" s="2">
        <f>'PR-RAS'!E174</f>
        <v>47.86</v>
      </c>
      <c r="E170" s="2">
        <v>0</v>
      </c>
      <c r="F170" s="2">
        <v>0</v>
      </c>
      <c r="G170" s="3">
        <f t="shared" si="0"/>
        <v>98.969780000000014</v>
      </c>
      <c r="H170" s="3">
        <f t="shared" si="1"/>
        <v>0.24000000000002331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377.03</v>
      </c>
      <c r="D171" s="2">
        <f>'PR-RAS'!E175</f>
        <v>969.4</v>
      </c>
      <c r="E171" s="2">
        <v>0</v>
      </c>
      <c r="F171" s="2">
        <v>0</v>
      </c>
      <c r="G171" s="3">
        <f t="shared" si="0"/>
        <v>393.69110000000001</v>
      </c>
      <c r="H171" s="3">
        <f t="shared" si="1"/>
        <v>0.42999999999994998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37460.58</v>
      </c>
      <c r="D174" s="2">
        <f>'PR-RAS'!E178</f>
        <v>40551.53</v>
      </c>
      <c r="E174" s="2">
        <v>0</v>
      </c>
      <c r="F174" s="2">
        <v>0</v>
      </c>
      <c r="G174" s="3">
        <f t="shared" si="0"/>
        <v>20511.509719999998</v>
      </c>
      <c r="H174" s="3">
        <f t="shared" si="1"/>
        <v>0.88999999999941792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1154.51</v>
      </c>
      <c r="D175" s="2">
        <f>'PR-RAS'!E179</f>
        <v>1180.52</v>
      </c>
      <c r="E175" s="2">
        <v>0</v>
      </c>
      <c r="F175" s="2">
        <v>0</v>
      </c>
      <c r="G175" s="3">
        <f t="shared" si="0"/>
        <v>611.70569999999998</v>
      </c>
      <c r="H175" s="3">
        <f t="shared" si="1"/>
        <v>0.97000000000002728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3734.46</v>
      </c>
      <c r="D176" s="2">
        <f>'PR-RAS'!E180</f>
        <v>6490.71</v>
      </c>
      <c r="E176" s="2">
        <v>0</v>
      </c>
      <c r="F176" s="2">
        <v>0</v>
      </c>
      <c r="G176" s="3">
        <f t="shared" si="0"/>
        <v>2925.279</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800</v>
      </c>
      <c r="D177" s="2">
        <f>'PR-RAS'!E181</f>
        <v>0</v>
      </c>
      <c r="E177" s="2">
        <v>0</v>
      </c>
      <c r="F177" s="2">
        <v>0</v>
      </c>
      <c r="G177" s="3">
        <f t="shared" si="0"/>
        <v>140.79999999999998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2396.69</v>
      </c>
      <c r="D178" s="2">
        <f>'PR-RAS'!E182</f>
        <v>2418.35</v>
      </c>
      <c r="E178" s="2">
        <v>0</v>
      </c>
      <c r="F178" s="2">
        <v>0</v>
      </c>
      <c r="G178" s="3">
        <f t="shared" si="0"/>
        <v>1280.3100299999999</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6640</v>
      </c>
      <c r="D179" s="2">
        <f>'PR-RAS'!E183</f>
        <v>4411</v>
      </c>
      <c r="E179" s="2">
        <v>0</v>
      </c>
      <c r="F179" s="2">
        <v>0</v>
      </c>
      <c r="G179" s="3">
        <f t="shared" si="0"/>
        <v>2752.2359999999999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1160.95</v>
      </c>
      <c r="D180" s="2">
        <f>'PR-RAS'!E184</f>
        <v>2516.06</v>
      </c>
      <c r="E180" s="2">
        <v>0</v>
      </c>
      <c r="F180" s="2">
        <v>0</v>
      </c>
      <c r="G180" s="3">
        <f t="shared" si="0"/>
        <v>1108.55953</v>
      </c>
      <c r="H180" s="3">
        <f t="shared" si="1"/>
        <v>0.10999999999989996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13855.85</v>
      </c>
      <c r="D181" s="2">
        <f>'PR-RAS'!E185</f>
        <v>14565.56</v>
      </c>
      <c r="E181" s="2">
        <v>0</v>
      </c>
      <c r="F181" s="2">
        <v>0</v>
      </c>
      <c r="G181" s="3">
        <f t="shared" si="0"/>
        <v>7737.6545999999998</v>
      </c>
      <c r="H181" s="3">
        <f t="shared" si="1"/>
        <v>0.59000000000014552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3798.73</v>
      </c>
      <c r="D182" s="2">
        <f>'PR-RAS'!E186</f>
        <v>3904.23</v>
      </c>
      <c r="E182" s="2">
        <v>0</v>
      </c>
      <c r="F182" s="2">
        <v>0</v>
      </c>
      <c r="G182" s="3">
        <f t="shared" si="0"/>
        <v>2100.90139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3919.39</v>
      </c>
      <c r="D183" s="2">
        <f>'PR-RAS'!E187</f>
        <v>5065.1000000000004</v>
      </c>
      <c r="E183" s="2">
        <v>0</v>
      </c>
      <c r="F183" s="2">
        <v>0</v>
      </c>
      <c r="G183" s="3">
        <f t="shared" si="0"/>
        <v>2557.02538</v>
      </c>
      <c r="H183" s="3">
        <f t="shared" si="1"/>
        <v>0.49000000000023647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53.3</v>
      </c>
      <c r="E184" s="2">
        <v>0</v>
      </c>
      <c r="F184" s="2">
        <v>0</v>
      </c>
      <c r="G184" s="3">
        <f t="shared" si="0"/>
        <v>19.5078</v>
      </c>
      <c r="H184" s="3">
        <f t="shared" si="1"/>
        <v>0.29999999999999716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14972.41</v>
      </c>
      <c r="D190" s="2">
        <f>'PR-RAS'!E194</f>
        <v>10773.6</v>
      </c>
      <c r="E190" s="2">
        <v>0</v>
      </c>
      <c r="F190" s="2">
        <v>0</v>
      </c>
      <c r="G190" s="3">
        <f t="shared" si="0"/>
        <v>6902.2062900000001</v>
      </c>
      <c r="H190" s="3">
        <f t="shared" si="1"/>
        <v>0.80999999999949068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131.06</v>
      </c>
      <c r="D192" s="2">
        <f>'PR-RAS'!E196</f>
        <v>267.51</v>
      </c>
      <c r="E192" s="2">
        <v>0</v>
      </c>
      <c r="F192" s="2">
        <v>0</v>
      </c>
      <c r="G192" s="3">
        <f t="shared" si="0"/>
        <v>127.22127999999999</v>
      </c>
      <c r="H192" s="3">
        <f t="shared" si="1"/>
        <v>0.55000000000001137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4196.03</v>
      </c>
      <c r="D193" s="2">
        <f>'PR-RAS'!E197</f>
        <v>806.04</v>
      </c>
      <c r="E193" s="2">
        <v>0</v>
      </c>
      <c r="F193" s="2">
        <v>0</v>
      </c>
      <c r="G193" s="3">
        <f t="shared" si="0"/>
        <v>1115.1571199999998</v>
      </c>
      <c r="H193" s="3">
        <f t="shared" si="1"/>
        <v>6.9999999999708962E-2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175</v>
      </c>
      <c r="D194" s="2">
        <f>'PR-RAS'!E198</f>
        <v>215</v>
      </c>
      <c r="E194" s="2">
        <v>0</v>
      </c>
      <c r="F194" s="2">
        <v>0</v>
      </c>
      <c r="G194" s="3">
        <f t="shared" si="0"/>
        <v>116.765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2718.02</v>
      </c>
      <c r="D195" s="2">
        <f>'PR-RAS'!E199</f>
        <v>2496</v>
      </c>
      <c r="E195" s="2">
        <v>0</v>
      </c>
      <c r="F195" s="2">
        <v>0</v>
      </c>
      <c r="G195" s="3">
        <f t="shared" si="0"/>
        <v>1495.7438800000002</v>
      </c>
      <c r="H195" s="3">
        <f t="shared" si="1"/>
        <v>1.999999999998181E-2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7752.3</v>
      </c>
      <c r="D197" s="2">
        <f>'PR-RAS'!E201</f>
        <v>6989.05</v>
      </c>
      <c r="E197" s="2">
        <v>0</v>
      </c>
      <c r="F197" s="2">
        <v>0</v>
      </c>
      <c r="G197" s="3">
        <f t="shared" si="0"/>
        <v>4259.1584000000003</v>
      </c>
      <c r="H197" s="3">
        <f t="shared" si="1"/>
        <v>0.3500000000003638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1628.29</v>
      </c>
      <c r="E258" s="2">
        <v>0</v>
      </c>
      <c r="F258" s="2">
        <v>0</v>
      </c>
      <c r="G258" s="3">
        <f t="shared" si="0"/>
        <v>836.94105999999999</v>
      </c>
      <c r="H258" s="3">
        <f t="shared" si="1"/>
        <v>0.28999999999996362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1628.29</v>
      </c>
      <c r="E265" s="2">
        <v>0</v>
      </c>
      <c r="F265" s="2">
        <v>0</v>
      </c>
      <c r="G265" s="3">
        <f t="shared" si="0"/>
        <v>859.73712</v>
      </c>
      <c r="H265" s="3">
        <f t="shared" si="1"/>
        <v>0.28999999999996362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1628.29</v>
      </c>
      <c r="E266" s="2">
        <v>0</v>
      </c>
      <c r="F266" s="2">
        <v>0</v>
      </c>
      <c r="G266" s="3">
        <f t="shared" si="0"/>
        <v>862.99369999999999</v>
      </c>
      <c r="H266" s="3">
        <f t="shared" si="1"/>
        <v>0.28999999999996362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238.5</v>
      </c>
      <c r="D269" s="2">
        <f>'PR-RAS'!E273</f>
        <v>230</v>
      </c>
      <c r="E269" s="2">
        <v>0</v>
      </c>
      <c r="F269" s="2">
        <v>0</v>
      </c>
      <c r="G269" s="3">
        <f t="shared" si="0"/>
        <v>187.19800000000001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238.5</v>
      </c>
      <c r="D270" s="2">
        <f>'PR-RAS'!E274</f>
        <v>230</v>
      </c>
      <c r="E270" s="2">
        <v>0</v>
      </c>
      <c r="F270" s="2">
        <v>0</v>
      </c>
      <c r="G270" s="3">
        <f t="shared" si="0"/>
        <v>187.8965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238.5</v>
      </c>
      <c r="D272" s="2">
        <f>'PR-RAS'!E276</f>
        <v>230</v>
      </c>
      <c r="E272" s="2">
        <v>0</v>
      </c>
      <c r="F272" s="2">
        <v>0</v>
      </c>
      <c r="G272" s="3">
        <f t="shared" si="0"/>
        <v>189.29350000000002</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666633.72</v>
      </c>
      <c r="D295" s="2">
        <f>'PR-RAS'!E299</f>
        <v>771462.34000000008</v>
      </c>
      <c r="E295" s="2">
        <v>0</v>
      </c>
      <c r="F295" s="2">
        <v>0</v>
      </c>
      <c r="G295" s="3">
        <f t="shared" si="12"/>
        <v>649610.16960000002</v>
      </c>
      <c r="H295" s="3">
        <f t="shared" si="13"/>
        <v>0.62000000011175871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136505.20000000007</v>
      </c>
      <c r="D296" s="2">
        <f>'PR-RAS'!E300</f>
        <v>1424.4299999999348</v>
      </c>
      <c r="E296" s="2">
        <v>0</v>
      </c>
      <c r="F296" s="2">
        <v>0</v>
      </c>
      <c r="G296" s="3">
        <f t="shared" si="12"/>
        <v>41109.447699999982</v>
      </c>
      <c r="H296" s="3">
        <f t="shared" si="13"/>
        <v>0.63000000000465661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16341.68</v>
      </c>
      <c r="D298" s="2">
        <f>'PR-RAS'!E302</f>
        <v>13120.07</v>
      </c>
      <c r="E298" s="2">
        <v>0</v>
      </c>
      <c r="F298" s="2">
        <v>0</v>
      </c>
      <c r="G298" s="3">
        <f t="shared" si="12"/>
        <v>12646.80054</v>
      </c>
      <c r="H298" s="3">
        <f t="shared" si="13"/>
        <v>0.38999999999941792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51551.66</v>
      </c>
      <c r="E300" s="2">
        <v>0</v>
      </c>
      <c r="F300" s="2">
        <v>0</v>
      </c>
      <c r="G300" s="3">
        <f t="shared" si="12"/>
        <v>30827.892680000001</v>
      </c>
      <c r="H300" s="3">
        <f t="shared" si="13"/>
        <v>0.33999999999650754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133573.25</v>
      </c>
      <c r="D355" s="2">
        <f>'PR-RAS'!E360</f>
        <v>45970.64</v>
      </c>
      <c r="E355" s="2">
        <v>0</v>
      </c>
      <c r="F355" s="2">
        <v>0</v>
      </c>
      <c r="G355" s="3">
        <f t="shared" si="12"/>
        <v>79832.143620000003</v>
      </c>
      <c r="H355" s="3">
        <f t="shared" si="13"/>
        <v>0.61000000000058208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54154.15</v>
      </c>
      <c r="D368" s="2">
        <f>'PR-RAS'!E373</f>
        <v>45970.64</v>
      </c>
      <c r="E368" s="2">
        <v>0</v>
      </c>
      <c r="F368" s="2">
        <v>0</v>
      </c>
      <c r="G368" s="3">
        <f t="shared" si="12"/>
        <v>53617.022809999995</v>
      </c>
      <c r="H368" s="3">
        <f t="shared" si="13"/>
        <v>0.51000000000203727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7900.56</v>
      </c>
      <c r="D374" s="2">
        <f>'PR-RAS'!E379</f>
        <v>28096.53</v>
      </c>
      <c r="E374" s="2">
        <v>0</v>
      </c>
      <c r="F374" s="2">
        <v>0</v>
      </c>
      <c r="G374" s="3">
        <f t="shared" si="12"/>
        <v>23906.920259999999</v>
      </c>
      <c r="H374" s="3">
        <f t="shared" si="13"/>
        <v>0.91000000000076398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2387.5</v>
      </c>
      <c r="D375" s="2">
        <f>'PR-RAS'!E380</f>
        <v>27198.23</v>
      </c>
      <c r="E375" s="2">
        <v>0</v>
      </c>
      <c r="F375" s="2">
        <v>0</v>
      </c>
      <c r="G375" s="3">
        <f t="shared" si="12"/>
        <v>21237.20104</v>
      </c>
      <c r="H375" s="3">
        <f t="shared" si="13"/>
        <v>0.72999999999956344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5513.06</v>
      </c>
      <c r="D381" s="2">
        <f>'PR-RAS'!E386</f>
        <v>898.3</v>
      </c>
      <c r="E381" s="2">
        <v>0</v>
      </c>
      <c r="F381" s="2">
        <v>0</v>
      </c>
      <c r="G381" s="3">
        <f t="shared" si="12"/>
        <v>2777.6707999999999</v>
      </c>
      <c r="H381" s="3">
        <f t="shared" si="13"/>
        <v>0.3600000000003547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378.59</v>
      </c>
      <c r="D388" s="2">
        <f>'PR-RAS'!E393</f>
        <v>374.11</v>
      </c>
      <c r="E388" s="2">
        <v>0</v>
      </c>
      <c r="F388" s="2">
        <v>0</v>
      </c>
      <c r="G388" s="3">
        <f t="shared" si="12"/>
        <v>436.07547</v>
      </c>
      <c r="H388" s="3">
        <f t="shared" si="13"/>
        <v>0.52000000000003865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378.59</v>
      </c>
      <c r="D389" s="2">
        <f>'PR-RAS'!E394</f>
        <v>374.11</v>
      </c>
      <c r="E389" s="2">
        <v>0</v>
      </c>
      <c r="F389" s="2">
        <v>0</v>
      </c>
      <c r="G389" s="3">
        <f t="shared" si="12"/>
        <v>437.20227999999997</v>
      </c>
      <c r="H389" s="3">
        <f t="shared" si="13"/>
        <v>0.52000000000003865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45875</v>
      </c>
      <c r="D396" s="2">
        <f>'PR-RAS'!E401</f>
        <v>17500</v>
      </c>
      <c r="E396" s="2">
        <v>0</v>
      </c>
      <c r="F396" s="2">
        <v>0</v>
      </c>
      <c r="G396" s="3">
        <f t="shared" si="12"/>
        <v>31945.625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45875</v>
      </c>
      <c r="D400" s="2">
        <f>'PR-RAS'!E405</f>
        <v>17500</v>
      </c>
      <c r="E400" s="2">
        <v>0</v>
      </c>
      <c r="F400" s="2">
        <v>0</v>
      </c>
      <c r="G400" s="3">
        <f t="shared" si="12"/>
        <v>32269.125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79419.100000000006</v>
      </c>
      <c r="D407" s="2">
        <f>'PR-RAS'!E412</f>
        <v>0</v>
      </c>
      <c r="E407" s="2">
        <v>0</v>
      </c>
      <c r="F407" s="2">
        <v>0</v>
      </c>
      <c r="G407" s="3">
        <f t="shared" si="12"/>
        <v>32244.154600000005</v>
      </c>
      <c r="H407" s="3">
        <f t="shared" si="13"/>
        <v>0.10000000000582077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79419.100000000006</v>
      </c>
      <c r="D408" s="2">
        <f>'PR-RAS'!E413</f>
        <v>0</v>
      </c>
      <c r="E408" s="2">
        <v>0</v>
      </c>
      <c r="F408" s="2">
        <v>0</v>
      </c>
      <c r="G408" s="3">
        <f t="shared" si="12"/>
        <v>32323.573700000001</v>
      </c>
      <c r="H408" s="3">
        <f t="shared" si="13"/>
        <v>0.10000000000582077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133573.25</v>
      </c>
      <c r="D413" s="2">
        <f>'PR-RAS'!E418</f>
        <v>45970.64</v>
      </c>
      <c r="E413" s="2">
        <v>0</v>
      </c>
      <c r="F413" s="2">
        <v>0</v>
      </c>
      <c r="G413" s="3">
        <f t="shared" si="12"/>
        <v>92911.986359999995</v>
      </c>
      <c r="H413" s="3">
        <f t="shared" si="13"/>
        <v>0.61000000000058208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4809.03</v>
      </c>
      <c r="E414" s="2">
        <v>0</v>
      </c>
      <c r="F414" s="2">
        <v>0</v>
      </c>
      <c r="G414" s="3">
        <f t="shared" si="12"/>
        <v>3972.2587799999997</v>
      </c>
      <c r="H414" s="3">
        <f t="shared" si="13"/>
        <v>2.9999999999745341E-2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803138.92</v>
      </c>
      <c r="D417" s="2">
        <f>'PR-RAS'!E422</f>
        <v>772886.77</v>
      </c>
      <c r="E417" s="2">
        <v>0</v>
      </c>
      <c r="F417" s="2">
        <v>0</v>
      </c>
      <c r="G417" s="3">
        <f t="shared" si="12"/>
        <v>977147.58335999993</v>
      </c>
      <c r="H417" s="3">
        <f t="shared" si="13"/>
        <v>0.30999999993946403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800206.97</v>
      </c>
      <c r="D418" s="2">
        <f>'PR-RAS'!E423</f>
        <v>817432.9800000001</v>
      </c>
      <c r="E418" s="2">
        <v>0</v>
      </c>
      <c r="F418" s="2">
        <v>0</v>
      </c>
      <c r="G418" s="3">
        <f t="shared" si="12"/>
        <v>1015425.4118100001</v>
      </c>
      <c r="H418" s="3">
        <f t="shared" si="13"/>
        <v>4.9999999930150807E-2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2931.9500000000698</v>
      </c>
      <c r="D419" s="2">
        <f>'PR-RAS'!E424</f>
        <v>0</v>
      </c>
      <c r="E419" s="2">
        <v>0</v>
      </c>
      <c r="F419" s="2">
        <v>0</v>
      </c>
      <c r="G419" s="3">
        <f t="shared" si="12"/>
        <v>1225.5551000000291</v>
      </c>
      <c r="H419" s="3">
        <f t="shared" si="13"/>
        <v>4.9999999930150807E-2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44546.210000000079</v>
      </c>
      <c r="E420" s="2">
        <v>0</v>
      </c>
      <c r="F420" s="2">
        <v>0</v>
      </c>
      <c r="G420" s="3">
        <f t="shared" si="12"/>
        <v>37329.723980000068</v>
      </c>
      <c r="H420" s="3">
        <f t="shared" si="13"/>
        <v>0.21000000007916242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16341.68</v>
      </c>
      <c r="D421" s="2">
        <f>'PR-RAS'!E426</f>
        <v>17929.099999999999</v>
      </c>
      <c r="E421" s="2">
        <v>0</v>
      </c>
      <c r="F421" s="2">
        <v>0</v>
      </c>
      <c r="G421" s="3">
        <f t="shared" si="12"/>
        <v>21923.949599999996</v>
      </c>
      <c r="H421" s="3">
        <f t="shared" si="13"/>
        <v>0.41999999999825377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51551.66</v>
      </c>
      <c r="E423" s="2">
        <v>0</v>
      </c>
      <c r="F423" s="2">
        <v>0</v>
      </c>
      <c r="G423" s="3">
        <f t="shared" si="12"/>
        <v>43509.601040000001</v>
      </c>
      <c r="H423" s="3">
        <f t="shared" si="13"/>
        <v>0.33999999999650754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803138.92</v>
      </c>
      <c r="D637" s="2">
        <f>'PR-RAS'!E643</f>
        <v>772886.77</v>
      </c>
      <c r="E637" s="2">
        <v>0</v>
      </c>
      <c r="F637" s="2">
        <v>0</v>
      </c>
      <c r="G637" s="3">
        <f t="shared" si="14"/>
        <v>1493908.3245600001</v>
      </c>
      <c r="H637" s="3">
        <f t="shared" si="15"/>
        <v>0.30999999993946403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800206.97</v>
      </c>
      <c r="D638" s="2">
        <f>'PR-RAS'!E644</f>
        <v>817432.9800000001</v>
      </c>
      <c r="E638" s="2">
        <v>0</v>
      </c>
      <c r="F638" s="2">
        <v>0</v>
      </c>
      <c r="G638" s="3">
        <f t="shared" si="14"/>
        <v>1551141.4564100001</v>
      </c>
      <c r="H638" s="3">
        <f t="shared" si="15"/>
        <v>4.9999999930150807E-2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2931.9500000000698</v>
      </c>
      <c r="D639" s="2">
        <f>'PR-RAS'!E645</f>
        <v>0</v>
      </c>
      <c r="E639" s="2">
        <v>0</v>
      </c>
      <c r="F639" s="2">
        <v>0</v>
      </c>
      <c r="G639" s="3">
        <f t="shared" si="14"/>
        <v>1870.5841000000446</v>
      </c>
      <c r="H639" s="3">
        <f t="shared" si="15"/>
        <v>4.9999999930150807E-2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44546.210000000079</v>
      </c>
      <c r="E640" s="2">
        <v>0</v>
      </c>
      <c r="F640" s="2">
        <v>0</v>
      </c>
      <c r="G640" s="3">
        <f t="shared" si="14"/>
        <v>56930.056380000104</v>
      </c>
      <c r="H640" s="3">
        <f t="shared" si="15"/>
        <v>0.21000000007916242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16341.68</v>
      </c>
      <c r="D641" s="2">
        <f>'PR-RAS'!E647</f>
        <v>17929.099999999999</v>
      </c>
      <c r="E641" s="2">
        <v>0</v>
      </c>
      <c r="F641" s="2">
        <v>0</v>
      </c>
      <c r="G641" s="3">
        <f t="shared" si="14"/>
        <v>33407.923199999997</v>
      </c>
      <c r="H641" s="3">
        <f t="shared" si="15"/>
        <v>0.41999999999825377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19273.63000000007</v>
      </c>
      <c r="D643" s="2">
        <f>'PR-RAS'!E649</f>
        <v>0</v>
      </c>
      <c r="E643" s="2">
        <v>0</v>
      </c>
      <c r="F643" s="2">
        <v>0</v>
      </c>
      <c r="G643" s="3">
        <f t="shared" si="14"/>
        <v>12373.670460000045</v>
      </c>
      <c r="H643" s="3">
        <f t="shared" si="15"/>
        <v>0.36999999992985977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26617.110000000081</v>
      </c>
      <c r="E644" s="2">
        <v>0</v>
      </c>
      <c r="F644" s="2">
        <v>0</v>
      </c>
      <c r="G644" s="3">
        <f t="shared" si="14"/>
        <v>34229.603460000108</v>
      </c>
      <c r="H644" s="3">
        <f t="shared" si="15"/>
        <v>0.11000000008061761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48935.17</v>
      </c>
      <c r="D645" s="2">
        <f>'PR-RAS'!E651</f>
        <v>0</v>
      </c>
      <c r="E645" s="2">
        <v>0</v>
      </c>
      <c r="F645" s="2">
        <v>0</v>
      </c>
      <c r="G645" s="3">
        <f t="shared" si="14"/>
        <v>31514.249479999999</v>
      </c>
      <c r="H645" s="3">
        <f t="shared" si="15"/>
        <v>0.16999999999825377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2700</v>
      </c>
      <c r="D647" s="2">
        <f>'PR-RAS'!E654</f>
        <v>1994</v>
      </c>
      <c r="E647" s="2">
        <v>0</v>
      </c>
      <c r="F647" s="2">
        <v>0</v>
      </c>
      <c r="G647" s="3">
        <f t="shared" si="14"/>
        <v>4320.4480000000003</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2700</v>
      </c>
      <c r="D648" s="2">
        <f>'PR-RAS'!E655</f>
        <v>1994</v>
      </c>
      <c r="E648" s="2">
        <v>0</v>
      </c>
      <c r="F648" s="2">
        <v>0</v>
      </c>
      <c r="G648" s="3">
        <f t="shared" si="14"/>
        <v>4327.1360000000004</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29</v>
      </c>
      <c r="E651" s="2">
        <v>0</v>
      </c>
      <c r="F651" s="2">
        <v>0</v>
      </c>
      <c r="G651" s="3">
        <f t="shared" si="14"/>
        <v>57.85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19</v>
      </c>
      <c r="E653" s="2">
        <v>0</v>
      </c>
      <c r="F653" s="2">
        <v>0</v>
      </c>
      <c r="G653" s="3">
        <f t="shared" si="14"/>
        <v>37.164000000000001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587566.86</v>
      </c>
      <c r="D676" s="2">
        <f>'PR-RAS'!E683</f>
        <v>639623.68999999994</v>
      </c>
      <c r="E676" s="2">
        <v>0</v>
      </c>
      <c r="F676" s="2">
        <v>0</v>
      </c>
      <c r="G676" s="3">
        <f t="shared" si="14"/>
        <v>1260099.612</v>
      </c>
      <c r="H676" s="3">
        <f t="shared" si="15"/>
        <v>0.45000000006984919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11813.95</v>
      </c>
      <c r="D677" s="2">
        <f>'PR-RAS'!E684</f>
        <v>14234.82</v>
      </c>
      <c r="E677" s="2">
        <v>0</v>
      </c>
      <c r="F677" s="2">
        <v>0</v>
      </c>
      <c r="G677" s="3">
        <f t="shared" si="14"/>
        <v>27231.706839999999</v>
      </c>
      <c r="H677" s="3">
        <f t="shared" si="15"/>
        <v>0.22999999999956344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25880</v>
      </c>
      <c r="D678" s="2">
        <f>'PR-RAS'!E685</f>
        <v>380</v>
      </c>
      <c r="E678" s="2">
        <v>0</v>
      </c>
      <c r="F678" s="2">
        <v>0</v>
      </c>
      <c r="G678" s="3">
        <f t="shared" si="14"/>
        <v>18035.280000000002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17000</v>
      </c>
      <c r="E679" s="2">
        <v>0</v>
      </c>
      <c r="F679" s="2">
        <v>0</v>
      </c>
      <c r="G679" s="3">
        <f t="shared" si="14"/>
        <v>23052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13782.91</v>
      </c>
      <c r="D727" s="2">
        <f>'PR-RAS'!E734</f>
        <v>14959.28</v>
      </c>
      <c r="E727" s="2">
        <v>0</v>
      </c>
      <c r="F727" s="2">
        <v>0</v>
      </c>
      <c r="G727" s="3">
        <f t="shared" si="14"/>
        <v>31727.267220000002</v>
      </c>
      <c r="H727" s="3">
        <f t="shared" si="15"/>
        <v>0.37000000000080036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1160.95</v>
      </c>
      <c r="D729" s="2">
        <f>'PR-RAS'!E736</f>
        <v>2516.06</v>
      </c>
      <c r="E729" s="2">
        <v>0</v>
      </c>
      <c r="F729" s="2">
        <v>0</v>
      </c>
      <c r="G729" s="3">
        <f t="shared" si="14"/>
        <v>4508.5549599999995</v>
      </c>
      <c r="H729" s="3">
        <f t="shared" si="15"/>
        <v>0.10999999999989996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1569.34</v>
      </c>
      <c r="D730" s="2">
        <f>'PR-RAS'!E737</f>
        <v>3666.61</v>
      </c>
      <c r="E730" s="2">
        <v>0</v>
      </c>
      <c r="F730" s="2">
        <v>0</v>
      </c>
      <c r="G730" s="3">
        <f t="shared" si="14"/>
        <v>6489.9662399999997</v>
      </c>
      <c r="H730" s="3">
        <f t="shared" si="15"/>
        <v>0.72999999999979082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5385.01</v>
      </c>
      <c r="D731" s="2">
        <f>'PR-RAS'!E738</f>
        <v>9281.33</v>
      </c>
      <c r="E731" s="2">
        <v>0</v>
      </c>
      <c r="F731" s="2">
        <v>0</v>
      </c>
      <c r="G731" s="3">
        <f t="shared" si="14"/>
        <v>17481.799099999997</v>
      </c>
      <c r="H731" s="3">
        <f t="shared" si="15"/>
        <v>0.34000000000014552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1628.29</v>
      </c>
      <c r="E843" s="2">
        <v>0</v>
      </c>
      <c r="F843" s="2">
        <v>0</v>
      </c>
      <c r="G843" s="3">
        <f t="shared" si="34"/>
        <v>2742.04036</v>
      </c>
      <c r="H843" s="3">
        <f t="shared" si="35"/>
        <v>0.28999999999996362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673457.45</v>
      </c>
      <c r="D1011" s="7">
        <f>BILANCA!E6</f>
        <v>692816.35</v>
      </c>
      <c r="E1011" s="7">
        <v>0</v>
      </c>
      <c r="F1011" s="7">
        <v>0</v>
      </c>
      <c r="G1011" s="8">
        <f t="shared" ref="G1011:G1306" si="38">B1011/1000*C1011+B1011/500*D1011</f>
        <v>2059.09015</v>
      </c>
      <c r="H1011" s="8">
        <f t="shared" si="35"/>
        <v>0.79999999993015081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603158.34</v>
      </c>
      <c r="D1012" s="2">
        <f>BILANCA!E7</f>
        <v>613089.5</v>
      </c>
      <c r="E1012" s="2">
        <v>0</v>
      </c>
      <c r="F1012" s="2">
        <v>0</v>
      </c>
      <c r="G1012" s="3">
        <f t="shared" si="38"/>
        <v>3658.6746800000001</v>
      </c>
      <c r="H1012" s="3">
        <f t="shared" si="35"/>
        <v>0.83999999996740371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517653.14999999997</v>
      </c>
      <c r="D1013" s="2">
        <f>BILANCA!E8</f>
        <v>504122.3</v>
      </c>
      <c r="E1013" s="2">
        <v>0</v>
      </c>
      <c r="F1013" s="2">
        <v>0</v>
      </c>
      <c r="G1013" s="3">
        <f t="shared" si="38"/>
        <v>4577.6932500000003</v>
      </c>
      <c r="H1013" s="3">
        <f t="shared" si="35"/>
        <v>0.44999999995343387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297548</v>
      </c>
      <c r="D1014" s="2">
        <f>BILANCA!E9</f>
        <v>297548</v>
      </c>
      <c r="E1014" s="2">
        <v>0</v>
      </c>
      <c r="F1014" s="2">
        <v>0</v>
      </c>
      <c r="G1014" s="3">
        <f t="shared" si="38"/>
        <v>3570.576</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279608.09999999998</v>
      </c>
      <c r="D1015" s="2">
        <f>BILANCA!E10</f>
        <v>279608.09999999998</v>
      </c>
      <c r="E1015" s="2">
        <v>0</v>
      </c>
      <c r="F1015" s="2">
        <v>0</v>
      </c>
      <c r="G1015" s="3">
        <f t="shared" si="38"/>
        <v>4194.1214999999993</v>
      </c>
      <c r="H1015" s="3">
        <f t="shared" si="35"/>
        <v>0.19999999995343387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59502.95</v>
      </c>
      <c r="D1016" s="2">
        <f>BILANCA!E11</f>
        <v>73033.8</v>
      </c>
      <c r="E1016" s="2">
        <v>0</v>
      </c>
      <c r="F1016" s="2">
        <v>0</v>
      </c>
      <c r="G1016" s="3">
        <f t="shared" si="38"/>
        <v>1233.4232999999999</v>
      </c>
      <c r="H1016" s="3">
        <f t="shared" si="35"/>
        <v>0.25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84181.669999999984</v>
      </c>
      <c r="D1017" s="2">
        <f>BILANCA!E12</f>
        <v>107643.68000000001</v>
      </c>
      <c r="E1017" s="2">
        <v>0</v>
      </c>
      <c r="F1017" s="2">
        <v>0</v>
      </c>
      <c r="G1017" s="3">
        <f t="shared" si="38"/>
        <v>2096.2832100000001</v>
      </c>
      <c r="H1017" s="3">
        <f t="shared" si="35"/>
        <v>0.65000000000873115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14462.25999999998</v>
      </c>
      <c r="D1024" s="2">
        <f>BILANCA!E19</f>
        <v>36174.950000000012</v>
      </c>
      <c r="E1024" s="2">
        <v>0</v>
      </c>
      <c r="F1024" s="2">
        <v>0</v>
      </c>
      <c r="G1024" s="3">
        <f t="shared" si="38"/>
        <v>1215.37024</v>
      </c>
      <c r="H1024" s="3">
        <f t="shared" si="35"/>
        <v>0.30999999996856786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85856.29</v>
      </c>
      <c r="D1025" s="2">
        <f>BILANCA!E20</f>
        <v>97591.99</v>
      </c>
      <c r="E1025" s="2">
        <v>0</v>
      </c>
      <c r="F1025" s="2">
        <v>0</v>
      </c>
      <c r="G1025" s="3">
        <f t="shared" si="38"/>
        <v>4215.6040499999999</v>
      </c>
      <c r="H1025" s="3">
        <f t="shared" si="35"/>
        <v>0.29999999998835847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1076.8599999999999</v>
      </c>
      <c r="D1026" s="2">
        <f>BILANCA!E21</f>
        <v>1076.8599999999999</v>
      </c>
      <c r="E1026" s="2">
        <v>0</v>
      </c>
      <c r="F1026" s="2">
        <v>0</v>
      </c>
      <c r="G1026" s="3">
        <f t="shared" si="38"/>
        <v>51.689279999999997</v>
      </c>
      <c r="H1026" s="3">
        <f t="shared" si="35"/>
        <v>0.28000000000020009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6975.54</v>
      </c>
      <c r="D1027" s="2">
        <f>BILANCA!E22</f>
        <v>6975.54</v>
      </c>
      <c r="E1027" s="2">
        <v>0</v>
      </c>
      <c r="F1027" s="2">
        <v>0</v>
      </c>
      <c r="G1027" s="3">
        <f t="shared" si="38"/>
        <v>355.75254000000001</v>
      </c>
      <c r="H1027" s="3">
        <f t="shared" si="35"/>
        <v>0.92000000000007276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2920.53</v>
      </c>
      <c r="D1030" s="2">
        <f>BILANCA!E25</f>
        <v>2920.53</v>
      </c>
      <c r="E1030" s="2">
        <v>0</v>
      </c>
      <c r="F1030" s="2">
        <v>0</v>
      </c>
      <c r="G1030" s="3">
        <f t="shared" si="38"/>
        <v>175.23180000000002</v>
      </c>
      <c r="H1030" s="3">
        <f t="shared" si="35"/>
        <v>0.93999999999959982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45189.599999999999</v>
      </c>
      <c r="D1031" s="2">
        <f>BILANCA!E26</f>
        <v>46087.9</v>
      </c>
      <c r="E1031" s="2">
        <v>0</v>
      </c>
      <c r="F1031" s="2">
        <v>0</v>
      </c>
      <c r="G1031" s="3">
        <f t="shared" si="38"/>
        <v>2884.6734000000006</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127556.56</v>
      </c>
      <c r="D1033" s="2">
        <f>BILANCA!E28</f>
        <v>118477.87</v>
      </c>
      <c r="E1033" s="2">
        <v>0</v>
      </c>
      <c r="F1033" s="2">
        <v>0</v>
      </c>
      <c r="G1033" s="3">
        <f t="shared" si="38"/>
        <v>8383.7828999999983</v>
      </c>
      <c r="H1033" s="3">
        <f t="shared" si="35"/>
        <v>0.57000000000698492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18371.7</v>
      </c>
      <c r="D1040" s="2">
        <f>BILANCA!E35</f>
        <v>18745.810000000001</v>
      </c>
      <c r="E1040" s="2">
        <v>0</v>
      </c>
      <c r="F1040" s="2">
        <v>0</v>
      </c>
      <c r="G1040" s="3">
        <f t="shared" si="38"/>
        <v>1675.8996000000002</v>
      </c>
      <c r="H1040" s="3">
        <f t="shared" si="35"/>
        <v>0.48999999999796273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18371.7</v>
      </c>
      <c r="D1041" s="2">
        <f>BILANCA!E36</f>
        <v>18745.810000000001</v>
      </c>
      <c r="E1041" s="2">
        <v>0</v>
      </c>
      <c r="F1041" s="2">
        <v>0</v>
      </c>
      <c r="G1041" s="3">
        <f t="shared" si="38"/>
        <v>1731.7629200000001</v>
      </c>
      <c r="H1041" s="3">
        <f t="shared" si="35"/>
        <v>0.48999999999796273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51347.71</v>
      </c>
      <c r="D1050" s="2">
        <f>BILANCA!E45</f>
        <v>52722.92</v>
      </c>
      <c r="E1050" s="2">
        <v>0</v>
      </c>
      <c r="F1050" s="2">
        <v>0</v>
      </c>
      <c r="G1050" s="3">
        <f t="shared" si="38"/>
        <v>6271.7420000000002</v>
      </c>
      <c r="H1050" s="3">
        <f t="shared" si="35"/>
        <v>0.37000000000261934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75023.92</v>
      </c>
      <c r="D1054" s="2">
        <f>BILANCA!E49</f>
        <v>92523.92</v>
      </c>
      <c r="E1054" s="2">
        <v>0</v>
      </c>
      <c r="F1054" s="2">
        <v>0</v>
      </c>
      <c r="G1054" s="3">
        <f t="shared" si="38"/>
        <v>11443.157439999999</v>
      </c>
      <c r="H1054" s="3">
        <f t="shared" si="35"/>
        <v>0.16000000000349246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23676.21</v>
      </c>
      <c r="D1055" s="2">
        <f>BILANCA!E50</f>
        <v>39801</v>
      </c>
      <c r="E1055" s="2">
        <v>0</v>
      </c>
      <c r="F1055" s="2">
        <v>0</v>
      </c>
      <c r="G1055" s="3">
        <f t="shared" si="38"/>
        <v>4647.5194499999998</v>
      </c>
      <c r="H1055" s="3">
        <f t="shared" si="35"/>
        <v>0.20999999999912689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1323.52</v>
      </c>
      <c r="D1056" s="2">
        <f>BILANCA!E51</f>
        <v>1323.52</v>
      </c>
      <c r="E1056" s="2">
        <v>0</v>
      </c>
      <c r="F1056" s="2">
        <v>0</v>
      </c>
      <c r="G1056" s="3">
        <f t="shared" si="38"/>
        <v>182.64576</v>
      </c>
      <c r="H1056" s="3">
        <f t="shared" si="35"/>
        <v>0.96000000000003638</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13486.75</v>
      </c>
      <c r="D1059" s="2">
        <f>BILANCA!E54</f>
        <v>14456.15</v>
      </c>
      <c r="E1059" s="2">
        <v>0</v>
      </c>
      <c r="F1059" s="2">
        <v>0</v>
      </c>
      <c r="G1059" s="3">
        <f t="shared" si="38"/>
        <v>2077.5534500000003</v>
      </c>
      <c r="H1059" s="3">
        <f t="shared" si="35"/>
        <v>0.3999999999996362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13486.75</v>
      </c>
      <c r="D1060" s="2">
        <f>BILANCA!E55</f>
        <v>14456.15</v>
      </c>
      <c r="E1060" s="2">
        <v>0</v>
      </c>
      <c r="F1060" s="2">
        <v>0</v>
      </c>
      <c r="G1060" s="3">
        <f t="shared" si="38"/>
        <v>2119.9525000000003</v>
      </c>
      <c r="H1060" s="3">
        <f t="shared" si="35"/>
        <v>0.3999999999996362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70299.11</v>
      </c>
      <c r="D1074" s="2">
        <f>BILANCA!E69</f>
        <v>79726.850000000006</v>
      </c>
      <c r="E1074" s="2">
        <v>0</v>
      </c>
      <c r="F1074" s="2">
        <v>0</v>
      </c>
      <c r="G1074" s="3">
        <f t="shared" si="38"/>
        <v>14704.179840000001</v>
      </c>
      <c r="H1074" s="3">
        <f t="shared" si="35"/>
        <v>0.25999999999476131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1298.4100000000001</v>
      </c>
      <c r="E1087" s="2">
        <v>0</v>
      </c>
      <c r="F1087" s="2">
        <v>0</v>
      </c>
      <c r="G1087" s="3">
        <f t="shared" si="38"/>
        <v>199.95514</v>
      </c>
      <c r="H1087" s="3">
        <f t="shared" si="35"/>
        <v>0.41000000000008185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1298.4100000000001</v>
      </c>
      <c r="E1092" s="2">
        <v>0</v>
      </c>
      <c r="F1092" s="2">
        <v>0</v>
      </c>
      <c r="G1092" s="3">
        <f t="shared" si="38"/>
        <v>212.93924000000001</v>
      </c>
      <c r="H1092" s="3">
        <f t="shared" si="35"/>
        <v>0.41000000000008185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21363.94</v>
      </c>
      <c r="D1152" s="2">
        <f>BILANCA!E147</f>
        <v>78428.44</v>
      </c>
      <c r="E1152" s="2">
        <v>0</v>
      </c>
      <c r="F1152" s="2">
        <v>0</v>
      </c>
      <c r="G1152" s="3">
        <f t="shared" si="38"/>
        <v>25307.356439999996</v>
      </c>
      <c r="H1152" s="3">
        <f t="shared" si="41"/>
        <v>0.50000000000363798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51551.66</v>
      </c>
      <c r="E1155" s="2">
        <v>0</v>
      </c>
      <c r="F1155" s="2">
        <v>0</v>
      </c>
      <c r="G1155" s="3">
        <f t="shared" si="38"/>
        <v>14949.981400000001</v>
      </c>
      <c r="H1155" s="3">
        <f t="shared" si="41"/>
        <v>0.33999999999650754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51551.66</v>
      </c>
      <c r="E1161" s="2">
        <v>0</v>
      </c>
      <c r="F1161" s="2">
        <v>0</v>
      </c>
      <c r="G1161" s="3">
        <f t="shared" si="38"/>
        <v>15568.60132</v>
      </c>
      <c r="H1161" s="3">
        <f t="shared" si="41"/>
        <v>0.33999999999650754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21363.94</v>
      </c>
      <c r="D1167" s="2">
        <f>BILANCA!E162</f>
        <v>26876.78</v>
      </c>
      <c r="E1167" s="2">
        <v>0</v>
      </c>
      <c r="F1167" s="2">
        <v>0</v>
      </c>
      <c r="G1167" s="3">
        <f t="shared" si="38"/>
        <v>11793.447499999998</v>
      </c>
      <c r="H1167" s="3">
        <f t="shared" si="41"/>
        <v>0.28000000000247383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48935.17</v>
      </c>
      <c r="D1176" s="2">
        <f>BILANCA!E171</f>
        <v>0</v>
      </c>
      <c r="E1176" s="2">
        <v>0</v>
      </c>
      <c r="F1176" s="2">
        <v>0</v>
      </c>
      <c r="G1176" s="3">
        <f t="shared" si="38"/>
        <v>8123.2382200000002</v>
      </c>
      <c r="H1176" s="3">
        <f t="shared" si="41"/>
        <v>0.16999999999825377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48935.17</v>
      </c>
      <c r="D1179" s="2">
        <f>BILANCA!E174</f>
        <v>0</v>
      </c>
      <c r="E1179" s="2">
        <v>0</v>
      </c>
      <c r="F1179" s="2">
        <v>0</v>
      </c>
      <c r="G1179" s="3">
        <f t="shared" si="38"/>
        <v>8270.0437299999994</v>
      </c>
      <c r="H1179" s="3">
        <f t="shared" si="41"/>
        <v>0.16999999999825377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673457.45</v>
      </c>
      <c r="D1180" s="2">
        <f>BILANCA!E176</f>
        <v>692816.35000000009</v>
      </c>
      <c r="E1180" s="2">
        <v>0</v>
      </c>
      <c r="F1180" s="2">
        <v>0</v>
      </c>
      <c r="G1180" s="3">
        <f t="shared" si="38"/>
        <v>350045.32550000004</v>
      </c>
      <c r="H1180" s="3">
        <f t="shared" si="41"/>
        <v>0.80000000004656613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51025.48</v>
      </c>
      <c r="D1181" s="2">
        <f>BILANCA!E177</f>
        <v>54792.3</v>
      </c>
      <c r="E1181" s="2">
        <v>0</v>
      </c>
      <c r="F1181" s="2">
        <v>0</v>
      </c>
      <c r="G1181" s="3">
        <f t="shared" si="38"/>
        <v>27464.323680000005</v>
      </c>
      <c r="H1181" s="3">
        <f t="shared" si="41"/>
        <v>0.7800000000061118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51025.48</v>
      </c>
      <c r="D1182" s="2">
        <f>BILANCA!E178</f>
        <v>53796.850000000006</v>
      </c>
      <c r="E1182" s="2">
        <v>0</v>
      </c>
      <c r="F1182" s="2">
        <v>0</v>
      </c>
      <c r="G1182" s="3">
        <f t="shared" si="38"/>
        <v>27282.498959999997</v>
      </c>
      <c r="H1182" s="3">
        <f t="shared" si="41"/>
        <v>0.62999999999738066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48461.04</v>
      </c>
      <c r="D1183" s="2">
        <f>BILANCA!E179</f>
        <v>51660.62</v>
      </c>
      <c r="E1183" s="2">
        <v>0</v>
      </c>
      <c r="F1183" s="2">
        <v>0</v>
      </c>
      <c r="G1183" s="3">
        <f t="shared" si="38"/>
        <v>26258.334439999999</v>
      </c>
      <c r="H1183" s="3">
        <f t="shared" si="41"/>
        <v>0.41999999999825377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2564.44</v>
      </c>
      <c r="D1184" s="2">
        <f>BILANCA!E180</f>
        <v>2136.23</v>
      </c>
      <c r="E1184" s="2">
        <v>0</v>
      </c>
      <c r="F1184" s="2">
        <v>0</v>
      </c>
      <c r="G1184" s="3">
        <f t="shared" si="38"/>
        <v>1189.6206</v>
      </c>
      <c r="H1184" s="3">
        <f t="shared" si="41"/>
        <v>0.67000000000007276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995.45</v>
      </c>
      <c r="E1251" s="2">
        <v>0</v>
      </c>
      <c r="F1251" s="2">
        <v>0</v>
      </c>
      <c r="G1251" s="3">
        <f>B1251/1000*C1251+B1251/500*D1251</f>
        <v>479.80689999999998</v>
      </c>
      <c r="H1251" s="3">
        <f>ABS(C1251-ROUND(C1251,0))+ABS(D1251-ROUND(D1251,0))</f>
        <v>0.45000000000004547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622431.97</v>
      </c>
      <c r="D1255" s="2">
        <f>BILANCA!E251</f>
        <v>638024.05000000005</v>
      </c>
      <c r="E1255" s="2">
        <v>0</v>
      </c>
      <c r="F1255" s="2">
        <v>0</v>
      </c>
      <c r="G1255" s="3">
        <f t="shared" si="38"/>
        <v>465127.61715000001</v>
      </c>
      <c r="H1255" s="3">
        <f t="shared" si="41"/>
        <v>8.0000000074505806E-2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603158.34</v>
      </c>
      <c r="D1256" s="2">
        <f>BILANCA!E252</f>
        <v>613089.5</v>
      </c>
      <c r="E1256" s="2">
        <v>0</v>
      </c>
      <c r="F1256" s="2">
        <v>0</v>
      </c>
      <c r="G1256" s="3">
        <f t="shared" si="38"/>
        <v>450016.98563999997</v>
      </c>
      <c r="H1256" s="3">
        <f t="shared" si="41"/>
        <v>0.83999999996740371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603158.34</v>
      </c>
      <c r="D1257" s="2">
        <f>BILANCA!E253</f>
        <v>613089.5</v>
      </c>
      <c r="E1257" s="2">
        <v>0</v>
      </c>
      <c r="F1257" s="2">
        <v>0</v>
      </c>
      <c r="G1257" s="3">
        <f t="shared" si="38"/>
        <v>451846.32297999994</v>
      </c>
      <c r="H1257" s="3">
        <f t="shared" si="41"/>
        <v>0.83999999996740371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19273.63</v>
      </c>
      <c r="D1259" s="2">
        <f>BILANCA!E255</f>
        <v>-26617.11</v>
      </c>
      <c r="E1259" s="2">
        <v>0</v>
      </c>
      <c r="F1259" s="2">
        <v>0</v>
      </c>
      <c r="G1259" s="3">
        <f t="shared" si="38"/>
        <v>-8456.1869100000004</v>
      </c>
      <c r="H1259" s="3">
        <f t="shared" si="41"/>
        <v>0.47999999999956344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19273.63</v>
      </c>
      <c r="D1260" s="2">
        <f>BILANCA!E256</f>
        <v>0</v>
      </c>
      <c r="E1260" s="2">
        <v>0</v>
      </c>
      <c r="F1260" s="2">
        <v>0</v>
      </c>
      <c r="G1260" s="3">
        <f t="shared" si="38"/>
        <v>4818.4075000000003</v>
      </c>
      <c r="H1260" s="3">
        <f t="shared" si="41"/>
        <v>0.36999999999898137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19273.63</v>
      </c>
      <c r="D1261" s="2">
        <f>BILANCA!E257</f>
        <v>0</v>
      </c>
      <c r="E1261" s="2">
        <v>0</v>
      </c>
      <c r="F1261" s="2">
        <v>0</v>
      </c>
      <c r="G1261" s="3">
        <f t="shared" si="38"/>
        <v>4837.6811299999999</v>
      </c>
      <c r="H1261" s="3">
        <f t="shared" si="41"/>
        <v>0.36999999999898137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26617.11</v>
      </c>
      <c r="E1264" s="2">
        <v>0</v>
      </c>
      <c r="F1264" s="2">
        <v>0</v>
      </c>
      <c r="G1264" s="3">
        <f t="shared" si="38"/>
        <v>13521.49188</v>
      </c>
      <c r="H1264" s="3">
        <f t="shared" si="41"/>
        <v>0.11000000000058208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26617.11</v>
      </c>
      <c r="E1265" s="2">
        <v>0</v>
      </c>
      <c r="F1265" s="2">
        <v>0</v>
      </c>
      <c r="G1265" s="3">
        <f t="shared" si="38"/>
        <v>13574.7261</v>
      </c>
      <c r="H1265" s="3">
        <f t="shared" si="41"/>
        <v>0.11000000000058208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51551.66</v>
      </c>
      <c r="E1278" s="2">
        <v>0</v>
      </c>
      <c r="F1278" s="2">
        <v>0</v>
      </c>
      <c r="G1278" s="3">
        <f t="shared" si="38"/>
        <v>27631.689760000005</v>
      </c>
      <c r="H1278" s="3">
        <f t="shared" si="41"/>
        <v>0.33999999999650754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51551.66</v>
      </c>
      <c r="E1281" s="2">
        <v>0</v>
      </c>
      <c r="F1281" s="2">
        <v>0</v>
      </c>
      <c r="G1281" s="3">
        <f t="shared" si="48"/>
        <v>27940.999720000003</v>
      </c>
      <c r="H1281" s="3">
        <f t="shared" si="49"/>
        <v>0.33999999999650754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51551.66</v>
      </c>
      <c r="E1287" s="2">
        <v>0</v>
      </c>
      <c r="F1287" s="2">
        <v>0</v>
      </c>
      <c r="G1287" s="3">
        <f t="shared" si="48"/>
        <v>28559.619640000004</v>
      </c>
      <c r="H1287" s="3">
        <f t="shared" si="49"/>
        <v>0.33999999999650754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27039.81</v>
      </c>
      <c r="D1301" s="2">
        <f>BILANCA!E297</f>
        <v>27039.81</v>
      </c>
      <c r="E1301" s="2">
        <v>0</v>
      </c>
      <c r="F1301" s="2">
        <v>0</v>
      </c>
      <c r="G1301" s="3">
        <f t="shared" si="38"/>
        <v>23605.754130000001</v>
      </c>
      <c r="H1301" s="3">
        <f t="shared" si="41"/>
        <v>0.37999999999738066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27039.81</v>
      </c>
      <c r="D1302" s="2">
        <f>BILANCA!E298</f>
        <v>27039.81</v>
      </c>
      <c r="E1302" s="2">
        <v>0</v>
      </c>
      <c r="F1302" s="2">
        <v>0</v>
      </c>
      <c r="G1302" s="3">
        <f t="shared" si="38"/>
        <v>23686.87356</v>
      </c>
      <c r="H1302" s="3">
        <f t="shared" si="41"/>
        <v>0.37999999999738066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21363.94</v>
      </c>
      <c r="D1306" s="2">
        <f>BILANCA!E303</f>
        <v>78428.44</v>
      </c>
      <c r="E1306" s="2">
        <v>0</v>
      </c>
      <c r="F1306" s="2">
        <v>0</v>
      </c>
      <c r="G1306" s="3">
        <f t="shared" si="38"/>
        <v>52753.362719999997</v>
      </c>
      <c r="H1306" s="3">
        <f t="shared" si="41"/>
        <v>0.50000000000363798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1298.4100000000001</v>
      </c>
      <c r="E1311" s="2">
        <v>0</v>
      </c>
      <c r="F1311" s="2">
        <v>0</v>
      </c>
      <c r="G1311" s="3">
        <f t="shared" si="52"/>
        <v>781.64282000000003</v>
      </c>
      <c r="H1311" s="3">
        <f t="shared" si="41"/>
        <v>0.41000000000008185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21363.94</v>
      </c>
      <c r="D1338" s="2">
        <f>BILANCA!E335</f>
        <v>26876.78</v>
      </c>
      <c r="E1338" s="2">
        <v>0</v>
      </c>
      <c r="F1338" s="2">
        <v>0</v>
      </c>
      <c r="G1338" s="3">
        <f t="shared" si="52"/>
        <v>24638.539999999997</v>
      </c>
      <c r="H1338" s="3">
        <f t="shared" si="41"/>
        <v>0.28000000000247383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96.66</v>
      </c>
      <c r="E1339" s="2">
        <v>0</v>
      </c>
      <c r="F1339" s="2">
        <v>0</v>
      </c>
      <c r="G1339" s="3">
        <f t="shared" si="52"/>
        <v>63.60228</v>
      </c>
      <c r="H1339" s="3">
        <f t="shared" si="41"/>
        <v>0.34000000000000341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51025.48</v>
      </c>
      <c r="D1340" s="2">
        <f>BILANCA!E337</f>
        <v>53700.19</v>
      </c>
      <c r="E1340" s="2">
        <v>0</v>
      </c>
      <c r="F1340" s="2">
        <v>0</v>
      </c>
      <c r="G1340" s="3">
        <f t="shared" si="52"/>
        <v>52280.533800000005</v>
      </c>
      <c r="H1340" s="3">
        <f t="shared" si="41"/>
        <v>0.67000000000552973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995.45</v>
      </c>
      <c r="E1383" s="2">
        <v>0</v>
      </c>
      <c r="F1383" s="2">
        <v>0</v>
      </c>
      <c r="G1383" s="3">
        <f t="shared" si="59"/>
        <v>742.60570000000007</v>
      </c>
      <c r="H1383" s="3">
        <f t="shared" si="60"/>
        <v>0.45000000000004547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27039.81</v>
      </c>
      <c r="D1390" s="2">
        <f>BILANCA!E387</f>
        <v>27039.81</v>
      </c>
      <c r="E1390" s="2">
        <v>0</v>
      </c>
      <c r="F1390" s="2">
        <v>0</v>
      </c>
      <c r="G1390" s="3">
        <f t="shared" ref="G1390:G1399" si="61">B1390/1000*C1390+B1390/500*D1390</f>
        <v>30825.383399999999</v>
      </c>
      <c r="H1390" s="3">
        <f t="shared" ref="H1390:H1399" si="62">ABS(C1390-ROUND(C1390,0))+ABS(D1390-ROUND(D1390,0))</f>
        <v>0.37999999999738066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800206.97</v>
      </c>
      <c r="D1510" s="2">
        <f>'RAS-funkcijski'!E114</f>
        <v>817432.98</v>
      </c>
      <c r="E1510" s="2">
        <v>0</v>
      </c>
      <c r="F1510" s="2">
        <v>0</v>
      </c>
      <c r="G1510" s="3">
        <f t="shared" si="52"/>
        <v>267858.02230000001</v>
      </c>
      <c r="H1510" s="3">
        <f t="shared" si="63"/>
        <v>5.0000000046566129E-2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800206.97</v>
      </c>
      <c r="D1514" s="2">
        <f>'RAS-funkcijski'!E118</f>
        <v>817432.98</v>
      </c>
      <c r="E1514" s="2">
        <v>0</v>
      </c>
      <c r="F1514" s="2">
        <v>0</v>
      </c>
      <c r="G1514" s="3">
        <f t="shared" si="52"/>
        <v>277598.31402000005</v>
      </c>
      <c r="H1514" s="3">
        <f t="shared" si="63"/>
        <v>5.0000000046566129E-2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800206.97</v>
      </c>
      <c r="D1516" s="2">
        <f>'RAS-funkcijski'!E120</f>
        <v>817432.98</v>
      </c>
      <c r="E1516" s="2">
        <v>0</v>
      </c>
      <c r="F1516" s="2">
        <v>0</v>
      </c>
      <c r="G1516" s="3">
        <f t="shared" si="52"/>
        <v>282468.45987999998</v>
      </c>
      <c r="H1516" s="3">
        <f t="shared" si="63"/>
        <v>5.0000000046566129E-2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800206.97</v>
      </c>
      <c r="D1537" s="14">
        <f>'RAS-funkcijski'!E141</f>
        <v>817432.98</v>
      </c>
      <c r="E1537" s="14">
        <v>0</v>
      </c>
      <c r="F1537" s="14">
        <v>0</v>
      </c>
      <c r="G1537" s="15">
        <f t="shared" si="52"/>
        <v>333604.99141000002</v>
      </c>
      <c r="H1537" s="15">
        <f t="shared" si="63"/>
        <v>5.0000000046566129E-2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36039.479999999996</v>
      </c>
      <c r="E1538" s="7">
        <v>0</v>
      </c>
      <c r="F1538" s="7">
        <v>0</v>
      </c>
      <c r="G1538" s="8">
        <f t="shared" si="52"/>
        <v>72.078959999999995</v>
      </c>
      <c r="H1538" s="8">
        <f t="shared" si="63"/>
        <v>0.47999999999592546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35240.699999999997</v>
      </c>
      <c r="E1539" s="2">
        <v>0</v>
      </c>
      <c r="F1539" s="2">
        <v>0</v>
      </c>
      <c r="G1539" s="3">
        <f t="shared" si="52"/>
        <v>140.96279999999999</v>
      </c>
      <c r="H1539" s="3">
        <f t="shared" si="63"/>
        <v>0.30000000000291038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35240.699999999997</v>
      </c>
      <c r="E1540" s="2">
        <v>0</v>
      </c>
      <c r="F1540" s="2">
        <v>0</v>
      </c>
      <c r="G1540" s="3">
        <f t="shared" si="52"/>
        <v>211.4442</v>
      </c>
      <c r="H1540" s="3">
        <f t="shared" si="63"/>
        <v>0.30000000000291038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35240.699999999997</v>
      </c>
      <c r="E1542" s="2">
        <v>0</v>
      </c>
      <c r="F1542" s="2">
        <v>0</v>
      </c>
      <c r="G1542" s="3">
        <f t="shared" si="52"/>
        <v>352.40699999999998</v>
      </c>
      <c r="H1542" s="3">
        <f t="shared" si="63"/>
        <v>0.30000000000291038</v>
      </c>
      <c r="I1542" s="11">
        <f t="shared" si="64"/>
        <v>105.72210000102564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798.78</v>
      </c>
      <c r="E1555" s="2">
        <v>0</v>
      </c>
      <c r="F1555" s="2">
        <v>0</v>
      </c>
      <c r="G1555" s="3">
        <f t="shared" si="52"/>
        <v>28.756079999999997</v>
      </c>
      <c r="H1555" s="3">
        <f t="shared" si="63"/>
        <v>0.22000000000002728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798.78</v>
      </c>
      <c r="E1556" s="2">
        <v>0</v>
      </c>
      <c r="F1556" s="2">
        <v>0</v>
      </c>
      <c r="G1556" s="3">
        <f t="shared" si="52"/>
        <v>30.353639999999999</v>
      </c>
      <c r="H1556" s="3">
        <f t="shared" si="63"/>
        <v>0.22000000000002728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798.78</v>
      </c>
      <c r="E1558" s="2">
        <v>0</v>
      </c>
      <c r="F1558" s="2">
        <v>0</v>
      </c>
      <c r="G1558" s="3">
        <f t="shared" si="52"/>
        <v>33.548760000000001</v>
      </c>
      <c r="H1558" s="3">
        <f t="shared" si="63"/>
        <v>0.22000000000002728</v>
      </c>
      <c r="I1558" s="11">
        <f t="shared" si="66"/>
        <v>7.3807272000009156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51025.48</v>
      </c>
      <c r="D1582" s="7"/>
      <c r="E1582" s="7">
        <v>0</v>
      </c>
      <c r="F1582" s="7">
        <v>0</v>
      </c>
      <c r="G1582" s="8">
        <f t="shared" ref="G1582:G1686" si="70">B1582/1000*C1582</f>
        <v>51.025480000000002</v>
      </c>
      <c r="H1582" s="8">
        <f t="shared" ref="H1582:H1686" si="71">ABS(C1582-ROUND(C1582,0))</f>
        <v>0.48000000000320142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775594.13000000012</v>
      </c>
      <c r="D1583" s="2">
        <v>0</v>
      </c>
      <c r="E1583" s="2">
        <v>0</v>
      </c>
      <c r="F1583" s="2">
        <v>0</v>
      </c>
      <c r="G1583" s="3">
        <f t="shared" si="70"/>
        <v>1551.1882600000004</v>
      </c>
      <c r="H1583" s="3">
        <f t="shared" si="71"/>
        <v>0.13000000012107193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726226.81</v>
      </c>
      <c r="D1585" s="2">
        <v>0</v>
      </c>
      <c r="E1585" s="2">
        <v>0</v>
      </c>
      <c r="F1585" s="2">
        <v>0</v>
      </c>
      <c r="G1585" s="3">
        <f t="shared" si="70"/>
        <v>2904.9072400000005</v>
      </c>
      <c r="H1585" s="3">
        <f t="shared" si="71"/>
        <v>0.18999999994412065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628592.94999999995</v>
      </c>
      <c r="D1586" s="2">
        <v>0</v>
      </c>
      <c r="E1586" s="2">
        <v>0</v>
      </c>
      <c r="F1586" s="2">
        <v>0</v>
      </c>
      <c r="G1586" s="3">
        <f t="shared" si="70"/>
        <v>3142.9647499999996</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95775.57</v>
      </c>
      <c r="D1587" s="2">
        <v>0</v>
      </c>
      <c r="E1587" s="2">
        <v>0</v>
      </c>
      <c r="F1587" s="2">
        <v>0</v>
      </c>
      <c r="G1587" s="3">
        <f t="shared" si="70"/>
        <v>574.6534200000001</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1628.29</v>
      </c>
      <c r="D1591" s="2">
        <v>0</v>
      </c>
      <c r="E1591" s="2">
        <v>0</v>
      </c>
      <c r="F1591" s="2">
        <v>0</v>
      </c>
      <c r="G1591" s="3">
        <f t="shared" si="70"/>
        <v>16.282900000000001</v>
      </c>
      <c r="H1591" s="3">
        <f t="shared" si="71"/>
        <v>0.28999999999996362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230</v>
      </c>
      <c r="D1593" s="2">
        <v>0</v>
      </c>
      <c r="E1593" s="2">
        <v>0</v>
      </c>
      <c r="F1593" s="2">
        <v>0</v>
      </c>
      <c r="G1593" s="3">
        <f t="shared" si="70"/>
        <v>2.7600000000000002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45970.64</v>
      </c>
      <c r="D1594" s="2">
        <v>0</v>
      </c>
      <c r="E1594" s="2">
        <v>0</v>
      </c>
      <c r="F1594" s="2">
        <v>0</v>
      </c>
      <c r="G1594" s="3">
        <f t="shared" si="70"/>
        <v>597.61831999999993</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3396.68</v>
      </c>
      <c r="D1601" s="2">
        <v>0</v>
      </c>
      <c r="E1601" s="2">
        <v>0</v>
      </c>
      <c r="F1601" s="2">
        <v>0</v>
      </c>
      <c r="G1601" s="3">
        <f>B1601/1000*C1601</f>
        <v>67.933599999999998</v>
      </c>
      <c r="H1601" s="3">
        <f>ABS(C1601-ROUND(C1601,0))</f>
        <v>0.32000000000016371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771827.31</v>
      </c>
      <c r="D1602" s="2">
        <v>0</v>
      </c>
      <c r="E1602" s="2">
        <v>0</v>
      </c>
      <c r="F1602" s="2">
        <v>0</v>
      </c>
      <c r="G1602" s="3">
        <f t="shared" si="70"/>
        <v>16208.373510000003</v>
      </c>
      <c r="H1602" s="3">
        <f t="shared" si="71"/>
        <v>0.31000000005587935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723455.44000000006</v>
      </c>
      <c r="D1604" s="2">
        <v>0</v>
      </c>
      <c r="E1604" s="2">
        <v>0</v>
      </c>
      <c r="F1604" s="2">
        <v>0</v>
      </c>
      <c r="G1604" s="3">
        <f t="shared" si="70"/>
        <v>16639.475120000003</v>
      </c>
      <c r="H1604" s="3">
        <f t="shared" si="71"/>
        <v>0.44000000006053597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625393.37</v>
      </c>
      <c r="D1605" s="2">
        <v>0</v>
      </c>
      <c r="E1605" s="2">
        <v>0</v>
      </c>
      <c r="F1605" s="2">
        <v>0</v>
      </c>
      <c r="G1605" s="3">
        <f t="shared" si="70"/>
        <v>15009.44088</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96203.78</v>
      </c>
      <c r="D1606" s="2">
        <v>0</v>
      </c>
      <c r="E1606" s="2">
        <v>0</v>
      </c>
      <c r="F1606" s="2">
        <v>0</v>
      </c>
      <c r="G1606" s="3">
        <f t="shared" si="70"/>
        <v>2405.0945000000002</v>
      </c>
      <c r="H1606" s="3">
        <f t="shared" si="71"/>
        <v>0.22000000000116415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1628.29</v>
      </c>
      <c r="D1610" s="2">
        <v>0</v>
      </c>
      <c r="E1610" s="2">
        <v>0</v>
      </c>
      <c r="F1610" s="2">
        <v>0</v>
      </c>
      <c r="G1610" s="3">
        <f t="shared" si="70"/>
        <v>47.220410000000001</v>
      </c>
      <c r="H1610" s="3">
        <f t="shared" si="71"/>
        <v>0.28999999999996362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230</v>
      </c>
      <c r="D1612" s="2">
        <v>0</v>
      </c>
      <c r="E1612" s="2">
        <v>0</v>
      </c>
      <c r="F1612" s="2">
        <v>0</v>
      </c>
      <c r="G1612" s="3">
        <f t="shared" si="70"/>
        <v>7.13</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45970.64</v>
      </c>
      <c r="D1613" s="2">
        <v>0</v>
      </c>
      <c r="E1613" s="2">
        <v>0</v>
      </c>
      <c r="F1613" s="2">
        <v>0</v>
      </c>
      <c r="G1613" s="3">
        <f t="shared" si="70"/>
        <v>1471.0604800000001</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2401.23</v>
      </c>
      <c r="D1620" s="2">
        <v>0</v>
      </c>
      <c r="E1620" s="2">
        <v>0</v>
      </c>
      <c r="F1620" s="2">
        <v>0</v>
      </c>
      <c r="G1620" s="3">
        <f>B1620/1000*C1620</f>
        <v>93.647970000000001</v>
      </c>
      <c r="H1620" s="3">
        <f>ABS(C1620-ROUND(C1620,0))</f>
        <v>0.23000000000001819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54792.300000000047</v>
      </c>
      <c r="D1621" s="2">
        <v>0</v>
      </c>
      <c r="E1621" s="2">
        <v>0</v>
      </c>
      <c r="F1621" s="2">
        <v>0</v>
      </c>
      <c r="G1621" s="3">
        <f t="shared" si="70"/>
        <v>2191.6920000000018</v>
      </c>
      <c r="H1621" s="3">
        <f t="shared" si="71"/>
        <v>0.30000000004656613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96.66</v>
      </c>
      <c r="D1622" s="2">
        <v>0</v>
      </c>
      <c r="E1622" s="2">
        <v>0</v>
      </c>
      <c r="F1622" s="2">
        <v>0</v>
      </c>
      <c r="G1622" s="3">
        <f t="shared" si="70"/>
        <v>3.96306</v>
      </c>
      <c r="H1622" s="3">
        <f t="shared" si="71"/>
        <v>0.34000000000000341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96.66</v>
      </c>
      <c r="D1628" s="2">
        <v>0</v>
      </c>
      <c r="E1628" s="2">
        <v>0</v>
      </c>
      <c r="F1628" s="2">
        <v>0</v>
      </c>
      <c r="G1628" s="3">
        <f t="shared" si="70"/>
        <v>4.5430200000000003</v>
      </c>
      <c r="H1628" s="3">
        <f t="shared" si="71"/>
        <v>0.34000000000000341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96.66</v>
      </c>
      <c r="D1634" s="2">
        <v>0</v>
      </c>
      <c r="E1634" s="2">
        <v>0</v>
      </c>
      <c r="F1634" s="2">
        <v>0</v>
      </c>
      <c r="G1634" s="3">
        <f t="shared" si="70"/>
        <v>5.1229800000000001</v>
      </c>
      <c r="H1634" s="3">
        <f t="shared" si="71"/>
        <v>0.34000000000000341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96.66</v>
      </c>
      <c r="D1635" s="2">
        <v>0</v>
      </c>
      <c r="E1635" s="2">
        <v>0</v>
      </c>
      <c r="F1635" s="2">
        <v>0</v>
      </c>
      <c r="G1635" s="3">
        <f t="shared" si="70"/>
        <v>5.2196400000000001</v>
      </c>
      <c r="H1635" s="3">
        <f t="shared" si="71"/>
        <v>0.34000000000000341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54695.64</v>
      </c>
      <c r="D1681" s="2">
        <v>0</v>
      </c>
      <c r="E1681" s="2">
        <v>0</v>
      </c>
      <c r="F1681" s="2">
        <v>0</v>
      </c>
      <c r="G1681" s="3">
        <f t="shared" si="70"/>
        <v>5469.5640000000003</v>
      </c>
      <c r="H1681" s="3">
        <f t="shared" si="71"/>
        <v>0.36000000000058208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995.45</v>
      </c>
      <c r="D1682" s="2">
        <v>0</v>
      </c>
      <c r="E1682" s="2">
        <v>0</v>
      </c>
      <c r="F1682" s="2">
        <v>0</v>
      </c>
      <c r="G1682" s="3">
        <f t="shared" si="70"/>
        <v>100.54045000000001</v>
      </c>
      <c r="H1682" s="3">
        <f t="shared" si="71"/>
        <v>0.45000000000004547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53700.19</v>
      </c>
      <c r="D1683" s="2">
        <v>0</v>
      </c>
      <c r="E1683" s="2">
        <v>0</v>
      </c>
      <c r="F1683" s="2">
        <v>0</v>
      </c>
      <c r="G1683" s="3">
        <f t="shared" si="70"/>
        <v>5477.4193800000003</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17193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803138.92</v>
      </c>
      <c r="I17" s="275">
        <f>'PR-RAS'!E6</f>
        <v>772886.77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666633.72</v>
      </c>
      <c r="I18" s="275">
        <f>'PR-RAS'!E152</f>
        <v>771462.34000000008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19273.63000000007</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26617.110000000081</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603158.34</v>
      </c>
      <c r="I22" s="275">
        <f>BILANCA!E7</f>
        <v>613089.5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70299.11</v>
      </c>
      <c r="I23" s="275">
        <f>BILANCA!E69</f>
        <v>79726.850000000006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51025.48</v>
      </c>
      <c r="I24" s="275">
        <f>BILANCA!E177</f>
        <v>54792.3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622431.97</v>
      </c>
      <c r="I25" s="275">
        <f>BILANCA!E251</f>
        <v>638024.05000000005</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800206.97</v>
      </c>
      <c r="I30" s="275">
        <f>'RAS-funkcijski'!E114</f>
        <v>817432.98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800206.97</v>
      </c>
      <c r="I31" s="275">
        <f>'RAS-funkcijski'!E141</f>
        <v>817432.98</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36039.479999999996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798.78</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51025.48</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54792.300000000047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96.66</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54695.64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6"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803138.92</v>
      </c>
      <c r="E6" s="60">
        <f>E7+E43+E49+E82+E106+E125+E134+E140</f>
        <v>772886.77</v>
      </c>
      <c r="F6" s="45">
        <f t="shared" ref="F6:F132" si="0">IF(D6&lt;&gt;0,IF(E6/D6&gt;=100,"&gt;&gt;100",E6/D6*100),"-")</f>
        <v>96.233260616980189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625260.81000000006</v>
      </c>
      <c r="E49" s="60">
        <f>E50+E53+E58+E61+E64+E68+E71+E74+E77</f>
        <v>671238.51</v>
      </c>
      <c r="F49" s="45">
        <f t="shared" si="0"/>
        <v>107.35336347083705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625260.81000000006</v>
      </c>
      <c r="E68" s="60">
        <f t="shared" si="11"/>
        <v>671238.51</v>
      </c>
      <c r="F68" s="45">
        <f t="shared" si="0"/>
        <v>107.35336347083705</v>
      </c>
    </row>
    <row r="69" spans="1:6" ht="12.75" customHeight="1" x14ac:dyDescent="0.2">
      <c r="A69" s="63" t="s">
        <v>141</v>
      </c>
      <c r="B69" s="64" t="s">
        <v>142</v>
      </c>
      <c r="C69" s="247" t="s">
        <v>141</v>
      </c>
      <c r="D69" s="194">
        <v>599380.81000000006</v>
      </c>
      <c r="E69" s="194">
        <v>653858.51</v>
      </c>
      <c r="F69" s="45">
        <f t="shared" si="0"/>
        <v>109.0889963594263</v>
      </c>
    </row>
    <row r="70" spans="1:6" ht="24" x14ac:dyDescent="0.2">
      <c r="A70" s="63" t="s">
        <v>143</v>
      </c>
      <c r="B70" s="64" t="s">
        <v>144</v>
      </c>
      <c r="C70" s="247" t="s">
        <v>143</v>
      </c>
      <c r="D70" s="194">
        <v>25880</v>
      </c>
      <c r="E70" s="194">
        <v>17380</v>
      </c>
      <c r="F70" s="45">
        <f t="shared" si="0"/>
        <v>67.156105100463677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1990</v>
      </c>
      <c r="E106" s="60">
        <f>E107+E112+E120+E124</f>
        <v>1500</v>
      </c>
      <c r="F106" s="45">
        <f t="shared" si="0"/>
        <v>75.376884422110564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1990</v>
      </c>
      <c r="E112" s="60">
        <f t="shared" si="20"/>
        <v>1500</v>
      </c>
      <c r="F112" s="45">
        <f t="shared" si="0"/>
        <v>75.376884422110564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1990</v>
      </c>
      <c r="E117" s="194">
        <v>1500</v>
      </c>
      <c r="F117" s="45">
        <f t="shared" si="0"/>
        <v>75.376884422110564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9025.59</v>
      </c>
      <c r="E125" s="60">
        <f t="shared" si="22"/>
        <v>22436</v>
      </c>
      <c r="F125" s="45">
        <f t="shared" si="0"/>
        <v>248.58208715441319</v>
      </c>
    </row>
    <row r="126" spans="1:6" ht="12.75" customHeight="1" x14ac:dyDescent="0.2">
      <c r="A126" s="63">
        <v>661</v>
      </c>
      <c r="B126" s="65" t="s">
        <v>255</v>
      </c>
      <c r="C126" s="247" t="s">
        <v>256</v>
      </c>
      <c r="D126" s="60">
        <f t="shared" ref="D126:E126" si="23">SUM(D127:D128)</f>
        <v>1590</v>
      </c>
      <c r="E126" s="60">
        <f t="shared" si="23"/>
        <v>934</v>
      </c>
      <c r="F126" s="45">
        <f t="shared" si="0"/>
        <v>58.742138364779869</v>
      </c>
    </row>
    <row r="127" spans="1:6" ht="12.75" customHeight="1" x14ac:dyDescent="0.2">
      <c r="A127" s="63">
        <v>6614</v>
      </c>
      <c r="B127" s="65" t="s">
        <v>257</v>
      </c>
      <c r="C127" s="247" t="s">
        <v>258</v>
      </c>
      <c r="D127" s="194">
        <v>1190</v>
      </c>
      <c r="E127" s="194">
        <v>494</v>
      </c>
      <c r="F127" s="45">
        <f t="shared" si="0"/>
        <v>41.512605042016808</v>
      </c>
    </row>
    <row r="128" spans="1:6" ht="12.75" customHeight="1" x14ac:dyDescent="0.2">
      <c r="A128" s="63">
        <v>6615</v>
      </c>
      <c r="B128" s="65" t="s">
        <v>259</v>
      </c>
      <c r="C128" s="247" t="s">
        <v>260</v>
      </c>
      <c r="D128" s="194">
        <v>400</v>
      </c>
      <c r="E128" s="194">
        <v>440</v>
      </c>
      <c r="F128" s="45">
        <f t="shared" si="0"/>
        <v>110.00000000000001</v>
      </c>
    </row>
    <row r="129" spans="1:6" ht="36" x14ac:dyDescent="0.2">
      <c r="A129" s="63">
        <v>663</v>
      </c>
      <c r="B129" s="182" t="s">
        <v>261</v>
      </c>
      <c r="C129" s="247" t="s">
        <v>262</v>
      </c>
      <c r="D129" s="60">
        <f t="shared" ref="D129:E129" si="24">SUM(D130:D133)</f>
        <v>7435.59</v>
      </c>
      <c r="E129" s="60">
        <f t="shared" si="24"/>
        <v>21502</v>
      </c>
      <c r="F129" s="45">
        <f t="shared" si="0"/>
        <v>289.17678355046468</v>
      </c>
    </row>
    <row r="130" spans="1:6" ht="12.75" customHeight="1" x14ac:dyDescent="0.2">
      <c r="A130" s="63">
        <v>6631</v>
      </c>
      <c r="B130" s="65" t="s">
        <v>263</v>
      </c>
      <c r="C130" s="247" t="s">
        <v>264</v>
      </c>
      <c r="D130" s="194">
        <v>7435.59</v>
      </c>
      <c r="E130" s="194">
        <v>15202</v>
      </c>
      <c r="F130" s="45">
        <f t="shared" si="0"/>
        <v>204.44914256972208</v>
      </c>
    </row>
    <row r="131" spans="1:6" ht="12.75" customHeight="1" x14ac:dyDescent="0.2">
      <c r="A131" s="63">
        <v>6632</v>
      </c>
      <c r="B131" s="182" t="s">
        <v>265</v>
      </c>
      <c r="C131" s="247" t="s">
        <v>266</v>
      </c>
      <c r="D131" s="194">
        <v>0</v>
      </c>
      <c r="E131" s="194">
        <v>6300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166862.51999999999</v>
      </c>
      <c r="E134" s="60">
        <f t="shared" si="25"/>
        <v>77712.260000000009</v>
      </c>
      <c r="F134" s="45">
        <f t="shared" ref="F134:F229" si="26">IF(D134&lt;&gt;0,IF(E134/D134&gt;=100,"&gt;&gt;100",E134/D134*100),"-")</f>
        <v>46.572627573885384</v>
      </c>
    </row>
    <row r="135" spans="1:6" ht="24" x14ac:dyDescent="0.2">
      <c r="A135" s="63">
        <v>671</v>
      </c>
      <c r="B135" s="182" t="s">
        <v>273</v>
      </c>
      <c r="C135" s="247" t="s">
        <v>274</v>
      </c>
      <c r="D135" s="60">
        <f t="shared" ref="D135:E135" si="27">SUM(D136:D138)</f>
        <v>166862.51999999999</v>
      </c>
      <c r="E135" s="60">
        <f t="shared" si="27"/>
        <v>77712.260000000009</v>
      </c>
      <c r="F135" s="45">
        <f t="shared" si="26"/>
        <v>46.572627573885384</v>
      </c>
    </row>
    <row r="136" spans="1:6" ht="12.75" customHeight="1" x14ac:dyDescent="0.2">
      <c r="A136" s="63">
        <v>6711</v>
      </c>
      <c r="B136" s="65" t="s">
        <v>275</v>
      </c>
      <c r="C136" s="247" t="s">
        <v>276</v>
      </c>
      <c r="D136" s="194">
        <v>60244.52</v>
      </c>
      <c r="E136" s="194">
        <v>60212.26</v>
      </c>
      <c r="F136" s="45">
        <f t="shared" si="26"/>
        <v>99.946451561071456</v>
      </c>
    </row>
    <row r="137" spans="1:6" ht="24" x14ac:dyDescent="0.2">
      <c r="A137" s="63">
        <v>6712</v>
      </c>
      <c r="B137" s="182" t="s">
        <v>277</v>
      </c>
      <c r="C137" s="247" t="s">
        <v>278</v>
      </c>
      <c r="D137" s="194">
        <v>106618</v>
      </c>
      <c r="E137" s="194">
        <v>17500</v>
      </c>
      <c r="F137" s="45">
        <f t="shared" si="26"/>
        <v>16.413738768313042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666633.72</v>
      </c>
      <c r="E152" s="60">
        <f>E153+E164+E202+E221+E230+E262+E273</f>
        <v>771462.34000000008</v>
      </c>
      <c r="F152" s="45">
        <f t="shared" si="26"/>
        <v>115.72507013296598</v>
      </c>
    </row>
    <row r="153" spans="1:6" ht="12.75" customHeight="1" x14ac:dyDescent="0.2">
      <c r="A153" s="63">
        <v>31</v>
      </c>
      <c r="B153" s="64" t="s">
        <v>308</v>
      </c>
      <c r="C153" s="247" t="s">
        <v>3</v>
      </c>
      <c r="D153" s="60">
        <f t="shared" ref="D153:E153" si="30">D154+D159+D160</f>
        <v>574652.89</v>
      </c>
      <c r="E153" s="60">
        <f t="shared" si="30"/>
        <v>673354.35</v>
      </c>
      <c r="F153" s="45">
        <f t="shared" si="26"/>
        <v>117.17583983611392</v>
      </c>
    </row>
    <row r="154" spans="1:6" ht="12.75" customHeight="1" x14ac:dyDescent="0.2">
      <c r="A154" s="63">
        <v>311</v>
      </c>
      <c r="B154" s="64" t="s">
        <v>309</v>
      </c>
      <c r="C154" s="247" t="s">
        <v>310</v>
      </c>
      <c r="D154" s="60">
        <f t="shared" ref="D154:E154" si="31">SUM(D155:D158)</f>
        <v>473797.19</v>
      </c>
      <c r="E154" s="60">
        <f t="shared" si="31"/>
        <v>560141.94999999995</v>
      </c>
      <c r="F154" s="45">
        <f t="shared" si="26"/>
        <v>118.22399157749331</v>
      </c>
    </row>
    <row r="155" spans="1:6" ht="12.75" customHeight="1" x14ac:dyDescent="0.2">
      <c r="A155" s="63">
        <v>3111</v>
      </c>
      <c r="B155" s="64" t="s">
        <v>311</v>
      </c>
      <c r="C155" s="247" t="s">
        <v>312</v>
      </c>
      <c r="D155" s="194">
        <v>473797.19</v>
      </c>
      <c r="E155" s="194">
        <v>560141.94999999995</v>
      </c>
      <c r="F155" s="45">
        <f t="shared" si="26"/>
        <v>118.22399157749331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22679.1</v>
      </c>
      <c r="E159" s="194">
        <v>20789.099999999999</v>
      </c>
      <c r="F159" s="45">
        <f t="shared" si="26"/>
        <v>91.666335965712918</v>
      </c>
    </row>
    <row r="160" spans="1:6" ht="12.75" customHeight="1" x14ac:dyDescent="0.2">
      <c r="A160" s="63">
        <v>313</v>
      </c>
      <c r="B160" s="65" t="s">
        <v>321</v>
      </c>
      <c r="C160" s="247" t="s">
        <v>322</v>
      </c>
      <c r="D160" s="60">
        <f t="shared" ref="D160:E160" si="32">SUM(D161:D163)</f>
        <v>78176.600000000006</v>
      </c>
      <c r="E160" s="60">
        <f t="shared" si="32"/>
        <v>92423.3</v>
      </c>
      <c r="F160" s="45">
        <f t="shared" si="26"/>
        <v>118.22373958447925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78176.600000000006</v>
      </c>
      <c r="E162" s="194">
        <v>92423.3</v>
      </c>
      <c r="F162" s="45">
        <f t="shared" si="26"/>
        <v>118.22373958447925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91742.33</v>
      </c>
      <c r="E164" s="60">
        <f>E165+E170+E178+E188+E189+E194</f>
        <v>96249.700000000012</v>
      </c>
      <c r="F164" s="45">
        <f t="shared" si="26"/>
        <v>104.91307556718911</v>
      </c>
    </row>
    <row r="165" spans="1:6" ht="12.75" customHeight="1" x14ac:dyDescent="0.2">
      <c r="A165" s="63">
        <v>321</v>
      </c>
      <c r="B165" s="64" t="s">
        <v>331</v>
      </c>
      <c r="C165" s="247" t="s">
        <v>332</v>
      </c>
      <c r="D165" s="60">
        <f t="shared" ref="D165:E165" si="33">SUM(D166:D169)</f>
        <v>22382.28</v>
      </c>
      <c r="E165" s="60">
        <f t="shared" si="33"/>
        <v>25904.959999999999</v>
      </c>
      <c r="F165" s="45">
        <f t="shared" si="26"/>
        <v>115.73870043623795</v>
      </c>
    </row>
    <row r="166" spans="1:6" ht="12.75" customHeight="1" x14ac:dyDescent="0.2">
      <c r="A166" s="63">
        <v>3211</v>
      </c>
      <c r="B166" s="64" t="s">
        <v>333</v>
      </c>
      <c r="C166" s="247" t="s">
        <v>334</v>
      </c>
      <c r="D166" s="194">
        <v>3960.87</v>
      </c>
      <c r="E166" s="194">
        <v>5107.13</v>
      </c>
      <c r="F166" s="45">
        <f t="shared" si="26"/>
        <v>128.93960165317216</v>
      </c>
    </row>
    <row r="167" spans="1:6" ht="12.75" customHeight="1" x14ac:dyDescent="0.2">
      <c r="A167" s="63">
        <v>3212</v>
      </c>
      <c r="B167" s="64" t="s">
        <v>335</v>
      </c>
      <c r="C167" s="247" t="s">
        <v>336</v>
      </c>
      <c r="D167" s="194">
        <v>13782.91</v>
      </c>
      <c r="E167" s="194">
        <v>14959.28</v>
      </c>
      <c r="F167" s="45">
        <f t="shared" si="26"/>
        <v>108.53499007103726</v>
      </c>
    </row>
    <row r="168" spans="1:6" ht="12.75" customHeight="1" x14ac:dyDescent="0.2">
      <c r="A168" s="63">
        <v>3213</v>
      </c>
      <c r="B168" s="64" t="s">
        <v>337</v>
      </c>
      <c r="C168" s="247" t="s">
        <v>338</v>
      </c>
      <c r="D168" s="194">
        <v>315</v>
      </c>
      <c r="E168" s="194">
        <v>651.25</v>
      </c>
      <c r="F168" s="45">
        <f t="shared" si="26"/>
        <v>206.74603174603178</v>
      </c>
    </row>
    <row r="169" spans="1:6" ht="12.75" customHeight="1" x14ac:dyDescent="0.2">
      <c r="A169" s="63">
        <v>3214</v>
      </c>
      <c r="B169" s="64" t="s">
        <v>339</v>
      </c>
      <c r="C169" s="247" t="s">
        <v>340</v>
      </c>
      <c r="D169" s="194">
        <v>4323.5</v>
      </c>
      <c r="E169" s="194">
        <v>5187.3</v>
      </c>
      <c r="F169" s="45">
        <f t="shared" si="26"/>
        <v>119.97918353186077</v>
      </c>
    </row>
    <row r="170" spans="1:6" ht="12.75" customHeight="1" x14ac:dyDescent="0.2">
      <c r="A170" s="63">
        <v>322</v>
      </c>
      <c r="B170" s="64" t="s">
        <v>341</v>
      </c>
      <c r="C170" s="247" t="s">
        <v>342</v>
      </c>
      <c r="D170" s="60">
        <f t="shared" ref="D170:E170" si="34">SUM(D171:D177)</f>
        <v>16927.059999999998</v>
      </c>
      <c r="E170" s="60">
        <f t="shared" si="34"/>
        <v>18966.310000000001</v>
      </c>
      <c r="F170" s="45">
        <f t="shared" si="26"/>
        <v>112.04727814517112</v>
      </c>
    </row>
    <row r="171" spans="1:6" ht="12.75" customHeight="1" x14ac:dyDescent="0.2">
      <c r="A171" s="63">
        <v>3221</v>
      </c>
      <c r="B171" s="64" t="s">
        <v>343</v>
      </c>
      <c r="C171" s="247" t="s">
        <v>344</v>
      </c>
      <c r="D171" s="194">
        <v>5159.74</v>
      </c>
      <c r="E171" s="194">
        <v>4591.41</v>
      </c>
      <c r="F171" s="45">
        <f t="shared" si="26"/>
        <v>88.98529770879928</v>
      </c>
    </row>
    <row r="172" spans="1:6" ht="12.75" customHeight="1" x14ac:dyDescent="0.2">
      <c r="A172" s="63">
        <v>3222</v>
      </c>
      <c r="B172" s="64" t="s">
        <v>345</v>
      </c>
      <c r="C172" s="247" t="s">
        <v>346</v>
      </c>
      <c r="D172" s="194">
        <v>5234.13</v>
      </c>
      <c r="E172" s="194">
        <v>8065.93</v>
      </c>
      <c r="F172" s="45">
        <f t="shared" si="26"/>
        <v>154.10259202579991</v>
      </c>
    </row>
    <row r="173" spans="1:6" ht="12.75" customHeight="1" x14ac:dyDescent="0.2">
      <c r="A173" s="63">
        <v>3223</v>
      </c>
      <c r="B173" s="65" t="s">
        <v>347</v>
      </c>
      <c r="C173" s="247" t="s">
        <v>348</v>
      </c>
      <c r="D173" s="194">
        <v>5666.26</v>
      </c>
      <c r="E173" s="194">
        <v>5291.71</v>
      </c>
      <c r="F173" s="45">
        <f t="shared" si="26"/>
        <v>93.389819740004867</v>
      </c>
    </row>
    <row r="174" spans="1:6" ht="12.75" customHeight="1" x14ac:dyDescent="0.2">
      <c r="A174" s="63">
        <v>3224</v>
      </c>
      <c r="B174" s="65" t="s">
        <v>349</v>
      </c>
      <c r="C174" s="247" t="s">
        <v>350</v>
      </c>
      <c r="D174" s="194">
        <v>489.9</v>
      </c>
      <c r="E174" s="194">
        <v>47.86</v>
      </c>
      <c r="F174" s="45">
        <f t="shared" si="26"/>
        <v>9.7693406817717907</v>
      </c>
    </row>
    <row r="175" spans="1:6" ht="12.75" customHeight="1" x14ac:dyDescent="0.2">
      <c r="A175" s="63">
        <v>3225</v>
      </c>
      <c r="B175" s="65" t="s">
        <v>351</v>
      </c>
      <c r="C175" s="247" t="s">
        <v>352</v>
      </c>
      <c r="D175" s="194">
        <v>377.03</v>
      </c>
      <c r="E175" s="194">
        <v>969.4</v>
      </c>
      <c r="F175" s="45">
        <f t="shared" si="26"/>
        <v>257.11481844946024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37460.58</v>
      </c>
      <c r="E178" s="60">
        <f t="shared" si="35"/>
        <v>40551.53</v>
      </c>
      <c r="F178" s="45">
        <f t="shared" si="26"/>
        <v>108.25120700213398</v>
      </c>
    </row>
    <row r="179" spans="1:6" ht="12.75" customHeight="1" x14ac:dyDescent="0.2">
      <c r="A179" s="63">
        <v>3231</v>
      </c>
      <c r="B179" s="65" t="s">
        <v>359</v>
      </c>
      <c r="C179" s="247" t="s">
        <v>360</v>
      </c>
      <c r="D179" s="194">
        <v>1154.51</v>
      </c>
      <c r="E179" s="194">
        <v>1180.52</v>
      </c>
      <c r="F179" s="45">
        <f t="shared" si="26"/>
        <v>102.25290382933019</v>
      </c>
    </row>
    <row r="180" spans="1:6" ht="12.75" customHeight="1" x14ac:dyDescent="0.2">
      <c r="A180" s="63">
        <v>3232</v>
      </c>
      <c r="B180" s="65" t="s">
        <v>361</v>
      </c>
      <c r="C180" s="247" t="s">
        <v>362</v>
      </c>
      <c r="D180" s="194">
        <v>3734.46</v>
      </c>
      <c r="E180" s="194">
        <v>6490.71</v>
      </c>
      <c r="F180" s="45">
        <f t="shared" si="26"/>
        <v>173.80585144840217</v>
      </c>
    </row>
    <row r="181" spans="1:6" ht="12.75" customHeight="1" x14ac:dyDescent="0.2">
      <c r="A181" s="63">
        <v>3233</v>
      </c>
      <c r="B181" s="65" t="s">
        <v>363</v>
      </c>
      <c r="C181" s="247" t="s">
        <v>364</v>
      </c>
      <c r="D181" s="194">
        <v>800</v>
      </c>
      <c r="E181" s="194"/>
      <c r="F181" s="45">
        <f t="shared" si="26"/>
        <v>0</v>
      </c>
    </row>
    <row r="182" spans="1:6" ht="12.75" customHeight="1" x14ac:dyDescent="0.2">
      <c r="A182" s="63">
        <v>3234</v>
      </c>
      <c r="B182" s="65" t="s">
        <v>365</v>
      </c>
      <c r="C182" s="247" t="s">
        <v>366</v>
      </c>
      <c r="D182" s="194">
        <v>2396.69</v>
      </c>
      <c r="E182" s="194">
        <v>2418.35</v>
      </c>
      <c r="F182" s="45">
        <f t="shared" si="26"/>
        <v>100.90374641693333</v>
      </c>
    </row>
    <row r="183" spans="1:6" ht="12.75" customHeight="1" x14ac:dyDescent="0.2">
      <c r="A183" s="63">
        <v>3235</v>
      </c>
      <c r="B183" s="64" t="s">
        <v>367</v>
      </c>
      <c r="C183" s="247" t="s">
        <v>368</v>
      </c>
      <c r="D183" s="194">
        <v>6640</v>
      </c>
      <c r="E183" s="194">
        <v>4411</v>
      </c>
      <c r="F183" s="45">
        <f t="shared" si="26"/>
        <v>66.430722891566262</v>
      </c>
    </row>
    <row r="184" spans="1:6" ht="12.75" customHeight="1" x14ac:dyDescent="0.2">
      <c r="A184" s="63">
        <v>3236</v>
      </c>
      <c r="B184" s="64" t="s">
        <v>369</v>
      </c>
      <c r="C184" s="247" t="s">
        <v>370</v>
      </c>
      <c r="D184" s="194">
        <v>1160.95</v>
      </c>
      <c r="E184" s="194">
        <v>2516.06</v>
      </c>
      <c r="F184" s="45">
        <f t="shared" si="26"/>
        <v>216.72423446315517</v>
      </c>
    </row>
    <row r="185" spans="1:6" ht="12.75" customHeight="1" x14ac:dyDescent="0.2">
      <c r="A185" s="63">
        <v>3237</v>
      </c>
      <c r="B185" s="64" t="s">
        <v>371</v>
      </c>
      <c r="C185" s="247" t="s">
        <v>372</v>
      </c>
      <c r="D185" s="194">
        <v>13855.85</v>
      </c>
      <c r="E185" s="194">
        <v>14565.56</v>
      </c>
      <c r="F185" s="45">
        <f t="shared" si="26"/>
        <v>105.12209644301865</v>
      </c>
    </row>
    <row r="186" spans="1:6" ht="12.75" customHeight="1" x14ac:dyDescent="0.2">
      <c r="A186" s="63">
        <v>3238</v>
      </c>
      <c r="B186" s="64" t="s">
        <v>373</v>
      </c>
      <c r="C186" s="247" t="s">
        <v>374</v>
      </c>
      <c r="D186" s="194">
        <v>3798.73</v>
      </c>
      <c r="E186" s="194">
        <v>3904.23</v>
      </c>
      <c r="F186" s="45">
        <f t="shared" si="26"/>
        <v>102.77724397364383</v>
      </c>
    </row>
    <row r="187" spans="1:6" ht="12.75" customHeight="1" x14ac:dyDescent="0.2">
      <c r="A187" s="63">
        <v>3239</v>
      </c>
      <c r="B187" s="64" t="s">
        <v>375</v>
      </c>
      <c r="C187" s="247" t="s">
        <v>376</v>
      </c>
      <c r="D187" s="194">
        <v>3919.39</v>
      </c>
      <c r="E187" s="194">
        <v>5065.1000000000004</v>
      </c>
      <c r="F187" s="45">
        <f t="shared" si="26"/>
        <v>129.23184475135164</v>
      </c>
    </row>
    <row r="188" spans="1:6" ht="12.75" customHeight="1" x14ac:dyDescent="0.2">
      <c r="A188" s="63">
        <v>324</v>
      </c>
      <c r="B188" s="64" t="s">
        <v>377</v>
      </c>
      <c r="C188" s="247" t="s">
        <v>378</v>
      </c>
      <c r="D188" s="194">
        <v>0</v>
      </c>
      <c r="E188" s="194">
        <v>53.3</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14972.41</v>
      </c>
      <c r="E194" s="60">
        <f t="shared" si="36"/>
        <v>10773.6</v>
      </c>
      <c r="F194" s="45">
        <f t="shared" si="26"/>
        <v>71.956351716256776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131.06</v>
      </c>
      <c r="E196" s="194">
        <v>267.51</v>
      </c>
      <c r="F196" s="45">
        <f t="shared" si="26"/>
        <v>204.11262017396612</v>
      </c>
    </row>
    <row r="197" spans="1:6" ht="12.75" customHeight="1" x14ac:dyDescent="0.2">
      <c r="A197" s="63">
        <v>3293</v>
      </c>
      <c r="B197" s="64" t="s">
        <v>395</v>
      </c>
      <c r="C197" s="247" t="s">
        <v>396</v>
      </c>
      <c r="D197" s="194">
        <v>4196.03</v>
      </c>
      <c r="E197" s="194">
        <v>806.04</v>
      </c>
      <c r="F197" s="45">
        <f t="shared" si="26"/>
        <v>19.20958620410245</v>
      </c>
    </row>
    <row r="198" spans="1:6" ht="12.75" customHeight="1" x14ac:dyDescent="0.2">
      <c r="A198" s="63">
        <v>3294</v>
      </c>
      <c r="B198" s="64" t="s">
        <v>397</v>
      </c>
      <c r="C198" s="247" t="s">
        <v>398</v>
      </c>
      <c r="D198" s="194">
        <v>175</v>
      </c>
      <c r="E198" s="194">
        <v>215</v>
      </c>
      <c r="F198" s="45">
        <f t="shared" si="26"/>
        <v>122.85714285714286</v>
      </c>
    </row>
    <row r="199" spans="1:6" ht="12.75" customHeight="1" x14ac:dyDescent="0.2">
      <c r="A199" s="63">
        <v>3295</v>
      </c>
      <c r="B199" s="64" t="s">
        <v>399</v>
      </c>
      <c r="C199" s="247" t="s">
        <v>400</v>
      </c>
      <c r="D199" s="194">
        <v>2718.02</v>
      </c>
      <c r="E199" s="194">
        <v>2496</v>
      </c>
      <c r="F199" s="45">
        <f t="shared" si="26"/>
        <v>91.831553851700875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7752.3</v>
      </c>
      <c r="E201" s="194">
        <v>6989.05</v>
      </c>
      <c r="F201" s="45">
        <f t="shared" si="26"/>
        <v>90.154534783225628</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1628.29</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1628.29</v>
      </c>
      <c r="F269" s="45" t="str">
        <f t="shared" ref="F269:F272" si="59">IF(D269&lt;&gt;0,IF(E269/D269&gt;=100,"&gt;&gt;100",E269/D269*100),"-")</f>
        <v>-</v>
      </c>
    </row>
    <row r="270" spans="1:6" ht="12.75" customHeight="1" x14ac:dyDescent="0.2">
      <c r="A270" s="63">
        <v>3721</v>
      </c>
      <c r="B270" s="65" t="s">
        <v>532</v>
      </c>
      <c r="C270" s="247" t="s">
        <v>533</v>
      </c>
      <c r="D270" s="194">
        <v>0</v>
      </c>
      <c r="E270" s="194">
        <v>1628.29</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238.5</v>
      </c>
      <c r="E273" s="60">
        <f t="shared" si="60"/>
        <v>230</v>
      </c>
      <c r="F273" s="45">
        <f t="shared" ref="F273:F277" si="61">IF(D273&lt;&gt;0,IF(E273/D273&gt;=100,"&gt;&gt;100",E273/D273*100),"-")</f>
        <v>96.436058700209642</v>
      </c>
    </row>
    <row r="274" spans="1:6" ht="12.75" customHeight="1" x14ac:dyDescent="0.2">
      <c r="A274" s="63">
        <v>381</v>
      </c>
      <c r="B274" s="64" t="s">
        <v>540</v>
      </c>
      <c r="C274" s="247" t="s">
        <v>541</v>
      </c>
      <c r="D274" s="60">
        <f t="shared" ref="D274:E274" si="62">SUM(D275:D277)</f>
        <v>238.5</v>
      </c>
      <c r="E274" s="60">
        <f t="shared" si="62"/>
        <v>230</v>
      </c>
      <c r="F274" s="45">
        <f t="shared" si="61"/>
        <v>96.436058700209642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238.5</v>
      </c>
      <c r="E276" s="194">
        <v>230</v>
      </c>
      <c r="F276" s="45">
        <f t="shared" si="61"/>
        <v>96.436058700209642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666633.72</v>
      </c>
      <c r="E299" s="60">
        <f>E152-E297+E298</f>
        <v>771462.34000000008</v>
      </c>
      <c r="F299" s="45">
        <f t="shared" si="68"/>
        <v>115.72507013296598</v>
      </c>
    </row>
    <row r="300" spans="1:6" ht="12.75" customHeight="1" x14ac:dyDescent="0.2">
      <c r="A300" s="63" t="s">
        <v>581</v>
      </c>
      <c r="B300" s="64" t="s">
        <v>592</v>
      </c>
      <c r="C300" s="247" t="s">
        <v>593</v>
      </c>
      <c r="D300" s="60">
        <f>IF(D6&gt;=D299,D6-D299,0)</f>
        <v>136505.20000000007</v>
      </c>
      <c r="E300" s="60">
        <f>IF(E6&gt;=E299,E6-E299,0)</f>
        <v>1424.4299999999348</v>
      </c>
      <c r="F300" s="45">
        <f t="shared" si="68"/>
        <v>1.0434987092066339</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16341.68</v>
      </c>
      <c r="E302" s="194">
        <v>13120.07</v>
      </c>
      <c r="F302" s="45">
        <f t="shared" si="68"/>
        <v>80.285931434222178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51551.66</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133573.25</v>
      </c>
      <c r="E360" s="60">
        <f t="shared" si="86"/>
        <v>45970.64</v>
      </c>
      <c r="F360" s="45">
        <f t="shared" si="72"/>
        <v>34.416052615325299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54154.15</v>
      </c>
      <c r="E373" s="60">
        <f t="shared" si="90"/>
        <v>45970.64</v>
      </c>
      <c r="F373" s="45">
        <f t="shared" si="72"/>
        <v>84.888489617139214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7900.56</v>
      </c>
      <c r="E379" s="60">
        <f t="shared" si="92"/>
        <v>28096.53</v>
      </c>
      <c r="F379" s="45">
        <f t="shared" si="72"/>
        <v>355.62706947355628</v>
      </c>
    </row>
    <row r="380" spans="1:6" ht="12.75" customHeight="1" x14ac:dyDescent="0.2">
      <c r="A380" s="63">
        <v>4221</v>
      </c>
      <c r="B380" s="64" t="s">
        <v>647</v>
      </c>
      <c r="C380" s="247" t="s">
        <v>739</v>
      </c>
      <c r="D380" s="194">
        <v>2387.5</v>
      </c>
      <c r="E380" s="194">
        <v>27198.23</v>
      </c>
      <c r="F380" s="45">
        <f t="shared" si="72"/>
        <v>1139.1928795811518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5513.06</v>
      </c>
      <c r="E386" s="194">
        <v>898.3</v>
      </c>
      <c r="F386" s="45">
        <f t="shared" si="72"/>
        <v>16.294036342793291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378.59</v>
      </c>
      <c r="E393" s="60">
        <f t="shared" si="94"/>
        <v>374.11</v>
      </c>
      <c r="F393" s="45">
        <f t="shared" si="72"/>
        <v>98.816661824136943</v>
      </c>
    </row>
    <row r="394" spans="1:6" ht="12.75" customHeight="1" x14ac:dyDescent="0.2">
      <c r="A394" s="63">
        <v>4241</v>
      </c>
      <c r="B394" s="64" t="s">
        <v>756</v>
      </c>
      <c r="C394" s="247" t="s">
        <v>757</v>
      </c>
      <c r="D394" s="194">
        <v>378.59</v>
      </c>
      <c r="E394" s="194">
        <v>374.11</v>
      </c>
      <c r="F394" s="45">
        <f t="shared" si="72"/>
        <v>98.816661824136943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45875</v>
      </c>
      <c r="E401" s="60">
        <f t="shared" si="96"/>
        <v>17500</v>
      </c>
      <c r="F401" s="45">
        <f t="shared" si="72"/>
        <v>38.147138964577657</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45875</v>
      </c>
      <c r="E405" s="194">
        <v>17500</v>
      </c>
      <c r="F405" s="45">
        <f t="shared" si="72"/>
        <v>38.147138964577657</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79419.100000000006</v>
      </c>
      <c r="E412" s="60">
        <f t="shared" si="100"/>
        <v>0</v>
      </c>
      <c r="F412" s="45">
        <f t="shared" si="72"/>
        <v>0</v>
      </c>
    </row>
    <row r="413" spans="1:6" ht="12.75" customHeight="1" x14ac:dyDescent="0.2">
      <c r="A413" s="63">
        <v>451</v>
      </c>
      <c r="B413" s="64" t="s">
        <v>784</v>
      </c>
      <c r="C413" s="247" t="s">
        <v>785</v>
      </c>
      <c r="D413" s="194">
        <v>79419.100000000006</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133573.25</v>
      </c>
      <c r="E418" s="60">
        <f t="shared" si="102"/>
        <v>45970.64</v>
      </c>
      <c r="F418" s="45">
        <f t="shared" si="72"/>
        <v>34.416052615325299</v>
      </c>
    </row>
    <row r="419" spans="1:6" ht="12.75" customHeight="1" x14ac:dyDescent="0.2">
      <c r="A419" s="63">
        <v>92212</v>
      </c>
      <c r="B419" s="64" t="s">
        <v>796</v>
      </c>
      <c r="C419" s="247" t="s">
        <v>797</v>
      </c>
      <c r="D419" s="194">
        <v>0</v>
      </c>
      <c r="E419" s="194">
        <v>4809.03</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803138.92</v>
      </c>
      <c r="E422" s="60">
        <f>E6+E308</f>
        <v>772886.77</v>
      </c>
      <c r="F422" s="45">
        <f t="shared" si="72"/>
        <v>96.233260616980189</v>
      </c>
    </row>
    <row r="423" spans="1:6" ht="12.75" customHeight="1" x14ac:dyDescent="0.2">
      <c r="A423" s="63" t="s">
        <v>581</v>
      </c>
      <c r="B423" s="64" t="s">
        <v>804</v>
      </c>
      <c r="C423" s="247" t="s">
        <v>805</v>
      </c>
      <c r="D423" s="60">
        <f t="shared" ref="D423:E423" si="103">D299+D360</f>
        <v>800206.97</v>
      </c>
      <c r="E423" s="60">
        <f t="shared" si="103"/>
        <v>817432.9800000001</v>
      </c>
      <c r="F423" s="45">
        <f t="shared" si="72"/>
        <v>102.15269432107048</v>
      </c>
    </row>
    <row r="424" spans="1:6" ht="12.75" customHeight="1" x14ac:dyDescent="0.2">
      <c r="A424" s="63" t="s">
        <v>581</v>
      </c>
      <c r="B424" s="64" t="s">
        <v>806</v>
      </c>
      <c r="C424" s="247" t="s">
        <v>807</v>
      </c>
      <c r="D424" s="60">
        <f t="shared" ref="D424:E424" si="104">IF(D422&gt;=D423,D422-D423,0)</f>
        <v>2931.9500000000698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44546.210000000079</v>
      </c>
      <c r="F425" s="45" t="str">
        <f t="shared" si="72"/>
        <v>-</v>
      </c>
    </row>
    <row r="426" spans="1:6" ht="12.75" customHeight="1" x14ac:dyDescent="0.2">
      <c r="A426" s="251" t="s">
        <v>810</v>
      </c>
      <c r="B426" s="183" t="s">
        <v>811</v>
      </c>
      <c r="C426" s="252" t="s">
        <v>812</v>
      </c>
      <c r="D426" s="60">
        <f t="shared" ref="D426:E426" si="106">IF(D302-D303+D419-D420&gt;=0,D302-D303+D419-D420,0)</f>
        <v>16341.68</v>
      </c>
      <c r="E426" s="60">
        <f t="shared" si="106"/>
        <v>17929.099999999999</v>
      </c>
      <c r="F426" s="45">
        <f t="shared" si="72"/>
        <v>109.71393394069642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51551.66</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803138.92</v>
      </c>
      <c r="E643" s="60">
        <f>E422+E430</f>
        <v>772886.77</v>
      </c>
      <c r="F643" s="45">
        <f t="shared" si="109"/>
        <v>96.233260616980189</v>
      </c>
    </row>
    <row r="644" spans="1:6" ht="12.75" customHeight="1" x14ac:dyDescent="0.2">
      <c r="A644" s="63" t="s">
        <v>581</v>
      </c>
      <c r="B644" s="64" t="s">
        <v>1237</v>
      </c>
      <c r="C644" s="247" t="s">
        <v>1238</v>
      </c>
      <c r="D644" s="60">
        <f>D423+D535</f>
        <v>800206.97</v>
      </c>
      <c r="E644" s="60">
        <f>E423+E535</f>
        <v>817432.9800000001</v>
      </c>
      <c r="F644" s="45">
        <f t="shared" si="109"/>
        <v>102.15269432107048</v>
      </c>
    </row>
    <row r="645" spans="1:6" ht="12.75" customHeight="1" x14ac:dyDescent="0.2">
      <c r="A645" s="63" t="s">
        <v>581</v>
      </c>
      <c r="B645" s="64" t="s">
        <v>1239</v>
      </c>
      <c r="C645" s="247" t="s">
        <v>1240</v>
      </c>
      <c r="D645" s="60">
        <f t="shared" ref="D645:E645" si="163">IF(D643&gt;=D644,D643-D644,0)</f>
        <v>2931.9500000000698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44546.210000000079</v>
      </c>
      <c r="F646" s="45" t="str">
        <f t="shared" si="109"/>
        <v>-</v>
      </c>
    </row>
    <row r="647" spans="1:6" ht="24" x14ac:dyDescent="0.2">
      <c r="A647" s="251" t="s">
        <v>1243</v>
      </c>
      <c r="B647" s="64" t="s">
        <v>1244</v>
      </c>
      <c r="C647" s="252" t="s">
        <v>1243</v>
      </c>
      <c r="D647" s="60">
        <f>IF(D426-D427+D641-D642&gt;=0,D426-D427+D641-D642,0)</f>
        <v>16341.68</v>
      </c>
      <c r="E647" s="60">
        <f>IF(E426-E427+E641-E642&gt;=0,E426-E427+E641-E642,0)</f>
        <v>17929.099999999999</v>
      </c>
      <c r="F647" s="45">
        <f t="shared" si="109"/>
        <v>109.71393394069642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19273.63000000007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26617.110000000081</v>
      </c>
      <c r="F650" s="45" t="str">
        <f t="shared" si="109"/>
        <v>-</v>
      </c>
    </row>
    <row r="651" spans="1:6" ht="24" x14ac:dyDescent="0.2">
      <c r="A651" s="249" t="s">
        <v>1251</v>
      </c>
      <c r="B651" s="184" t="s">
        <v>1252</v>
      </c>
      <c r="C651" s="250" t="s">
        <v>1251</v>
      </c>
      <c r="D651" s="196">
        <v>48935.17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2700</v>
      </c>
      <c r="E654" s="194">
        <v>1994</v>
      </c>
      <c r="F654" s="45">
        <f t="shared" si="167"/>
        <v>73.851851851851848</v>
      </c>
    </row>
    <row r="655" spans="1:6" ht="12.75" customHeight="1" x14ac:dyDescent="0.2">
      <c r="A655" s="63" t="s">
        <v>1258</v>
      </c>
      <c r="B655" s="64" t="s">
        <v>1259</v>
      </c>
      <c r="C655" s="247" t="s">
        <v>1258</v>
      </c>
      <c r="D655" s="194">
        <v>2700</v>
      </c>
      <c r="E655" s="194">
        <v>1994</v>
      </c>
      <c r="F655" s="45">
        <f t="shared" si="167"/>
        <v>73.851851851851848</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31</v>
      </c>
      <c r="E658" s="253">
        <v>29</v>
      </c>
      <c r="F658" s="45">
        <f t="shared" si="167"/>
        <v>93.548387096774192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19</v>
      </c>
      <c r="E660" s="253">
        <v>19</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587566.86</v>
      </c>
      <c r="E683" s="192">
        <v>639623.68999999994</v>
      </c>
      <c r="F683" s="71">
        <f t="shared" si="167"/>
        <v>108.85972874644428</v>
      </c>
    </row>
    <row r="684" spans="1:6" ht="24" x14ac:dyDescent="0.2">
      <c r="A684" s="70">
        <v>63613</v>
      </c>
      <c r="B684" s="182" t="s">
        <v>1317</v>
      </c>
      <c r="C684" s="278" t="s">
        <v>1318</v>
      </c>
      <c r="D684" s="192">
        <v>11813.95</v>
      </c>
      <c r="E684" s="192">
        <v>14234.82</v>
      </c>
      <c r="F684" s="71">
        <f t="shared" si="167"/>
        <v>120.49162219240812</v>
      </c>
    </row>
    <row r="685" spans="1:6" ht="24" x14ac:dyDescent="0.2">
      <c r="A685" s="63">
        <v>63622</v>
      </c>
      <c r="B685" s="244" t="s">
        <v>1319</v>
      </c>
      <c r="C685" s="247" t="s">
        <v>1320</v>
      </c>
      <c r="D685" s="194">
        <v>25880</v>
      </c>
      <c r="E685" s="194">
        <v>380</v>
      </c>
      <c r="F685" s="45">
        <f t="shared" si="167"/>
        <v>1.4683153013910355</v>
      </c>
    </row>
    <row r="686" spans="1:6" ht="24" x14ac:dyDescent="0.2">
      <c r="A686" s="63">
        <v>63623</v>
      </c>
      <c r="B686" s="244" t="s">
        <v>1321</v>
      </c>
      <c r="C686" s="247" t="s">
        <v>1322</v>
      </c>
      <c r="D686" s="194">
        <v>0</v>
      </c>
      <c r="E686" s="194">
        <v>17000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441.44</v>
      </c>
      <c r="F733" s="71" t="str">
        <f t="shared" si="167"/>
        <v>-</v>
      </c>
    </row>
    <row r="734" spans="1:6" ht="12.75" customHeight="1" x14ac:dyDescent="0.2">
      <c r="A734" s="70">
        <v>32121</v>
      </c>
      <c r="B734" s="65" t="s">
        <v>1397</v>
      </c>
      <c r="C734" s="278" t="s">
        <v>1398</v>
      </c>
      <c r="D734" s="192">
        <v>13782.91</v>
      </c>
      <c r="E734" s="192">
        <v>14959.28</v>
      </c>
      <c r="F734" s="71">
        <f t="shared" si="167"/>
        <v>108.53499007103726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1160.95</v>
      </c>
      <c r="E736" s="194">
        <v>2516.06</v>
      </c>
      <c r="F736" s="45">
        <f t="shared" si="167"/>
        <v>216.72423446315517</v>
      </c>
    </row>
    <row r="737" spans="1:6" ht="12.75" customHeight="1" x14ac:dyDescent="0.2">
      <c r="A737" s="63" t="s">
        <v>1403</v>
      </c>
      <c r="B737" s="64" t="s">
        <v>1404</v>
      </c>
      <c r="C737" s="247" t="s">
        <v>1403</v>
      </c>
      <c r="D737" s="194">
        <v>1569.34</v>
      </c>
      <c r="E737" s="194">
        <v>3666.61</v>
      </c>
      <c r="F737" s="45">
        <f t="shared" si="167"/>
        <v>233.64025641352418</v>
      </c>
    </row>
    <row r="738" spans="1:6" ht="12.75" customHeight="1" x14ac:dyDescent="0.2">
      <c r="A738" s="63" t="s">
        <v>1405</v>
      </c>
      <c r="B738" s="64" t="s">
        <v>1406</v>
      </c>
      <c r="C738" s="247" t="s">
        <v>1405</v>
      </c>
      <c r="D738" s="194">
        <v>5385.01</v>
      </c>
      <c r="E738" s="194">
        <v>9281.33</v>
      </c>
      <c r="F738" s="45">
        <f t="shared" si="167"/>
        <v>172.35492598899538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1628.29</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19" zoomScaleNormal="100" workbookViewId="0">
      <selection activeCell="D284" sqref="D2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673457.45</v>
      </c>
      <c r="E6" s="180">
        <f t="shared" si="0"/>
        <v>692816.35</v>
      </c>
      <c r="F6" s="181">
        <f t="shared" ref="F6:F298" si="1">IF(D6&gt;0,IF(E6/D6&gt;=100,"&gt;&gt;100",E6/D6*100),"-")</f>
        <v>102.87455428698577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603158.34</v>
      </c>
      <c r="E7" s="79">
        <f t="shared" si="2"/>
        <v>613089.5</v>
      </c>
      <c r="F7" s="71">
        <f t="shared" si="1"/>
        <v>101.64652618415258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517653.14999999997</v>
      </c>
      <c r="E8" s="79">
        <f>E9+E10-E11</f>
        <v>504122.3</v>
      </c>
      <c r="F8" s="71">
        <f t="shared" si="1"/>
        <v>97.386116553139885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297548</v>
      </c>
      <c r="E9" s="192">
        <v>297548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279608.09999999998</v>
      </c>
      <c r="E10" s="192">
        <v>279608.09999999998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59502.95</v>
      </c>
      <c r="E11" s="192">
        <v>73033.8</v>
      </c>
      <c r="F11" s="71">
        <f t="shared" si="1"/>
        <v>122.73979693443771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84181.669999999984</v>
      </c>
      <c r="E12" s="79">
        <f t="shared" si="3"/>
        <v>107643.68000000001</v>
      </c>
      <c r="F12" s="71">
        <f t="shared" si="1"/>
        <v>127.87068728857484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14462.25999999998</v>
      </c>
      <c r="E19" s="79">
        <f t="shared" si="5"/>
        <v>36174.950000000012</v>
      </c>
      <c r="F19" s="71">
        <f t="shared" si="1"/>
        <v>250.1334507884664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85856.29</v>
      </c>
      <c r="E20" s="192">
        <v>97591.99</v>
      </c>
      <c r="F20" s="71">
        <f t="shared" si="1"/>
        <v>113.66900433270528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1076.8599999999999</v>
      </c>
      <c r="E21" s="192">
        <v>1076.8599999999999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6975.54</v>
      </c>
      <c r="E22" s="192">
        <v>6975.54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2920.53</v>
      </c>
      <c r="E25" s="192">
        <v>2920.53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45189.599999999999</v>
      </c>
      <c r="E26" s="192">
        <v>46087.9</v>
      </c>
      <c r="F26" s="71">
        <f t="shared" si="1"/>
        <v>101.98784676120169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127556.56</v>
      </c>
      <c r="E28" s="192">
        <v>118477.87</v>
      </c>
      <c r="F28" s="71">
        <f t="shared" si="1"/>
        <v>92.882616150827531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18371.7</v>
      </c>
      <c r="E35" s="79">
        <f t="shared" si="7"/>
        <v>18745.810000000001</v>
      </c>
      <c r="F35" s="71">
        <f t="shared" si="1"/>
        <v>102.03633849888686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18371.7</v>
      </c>
      <c r="E36" s="192">
        <v>18745.810000000001</v>
      </c>
      <c r="F36" s="71">
        <f t="shared" si="1"/>
        <v>102.03633849888686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51347.71</v>
      </c>
      <c r="E45" s="79">
        <f t="shared" si="9"/>
        <v>52722.92</v>
      </c>
      <c r="F45" s="71">
        <f t="shared" si="1"/>
        <v>102.67823044104595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75023.92</v>
      </c>
      <c r="E49" s="192">
        <v>92523.92</v>
      </c>
      <c r="F49" s="71">
        <f t="shared" si="1"/>
        <v>123.32589392822982</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23676.21</v>
      </c>
      <c r="E50" s="192">
        <v>39801</v>
      </c>
      <c r="F50" s="71">
        <f t="shared" si="1"/>
        <v>168.10545268858488</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1323.52</v>
      </c>
      <c r="E51" s="192">
        <v>1323.52</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13486.75</v>
      </c>
      <c r="E54" s="192">
        <v>14456.15</v>
      </c>
      <c r="F54" s="71">
        <f t="shared" si="1"/>
        <v>107.18779542884683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13486.75</v>
      </c>
      <c r="E55" s="192">
        <v>14456.15</v>
      </c>
      <c r="F55" s="71">
        <f t="shared" si="1"/>
        <v>107.18779542884683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70299.11</v>
      </c>
      <c r="E69" s="79">
        <f>E70+E82+E88+E119+E135+E147+E165+E171</f>
        <v>79726.850000000006</v>
      </c>
      <c r="F69" s="71">
        <f t="shared" si="1"/>
        <v>113.41089524461975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1298.4100000000001</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1298.4100000000001</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21363.94</v>
      </c>
      <c r="E147" s="79">
        <f t="shared" si="24"/>
        <v>78428.44</v>
      </c>
      <c r="F147" s="71">
        <f t="shared" si="1"/>
        <v>367.10662920790833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51551.66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51551.66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21363.94</v>
      </c>
      <c r="E162" s="192">
        <v>26876.78</v>
      </c>
      <c r="F162" s="71">
        <f t="shared" si="1"/>
        <v>125.80441622659491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48935.17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48935.17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673457.45</v>
      </c>
      <c r="E176" s="79">
        <f>E177+E251</f>
        <v>692816.35000000009</v>
      </c>
      <c r="F176" s="71">
        <f t="shared" si="1"/>
        <v>102.87455428698577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51025.48</v>
      </c>
      <c r="E177" s="79">
        <f>E178+E197+E203+E219+E247+E248</f>
        <v>54792.3</v>
      </c>
      <c r="F177" s="71">
        <f t="shared" si="1"/>
        <v>107.38223334694746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51025.48</v>
      </c>
      <c r="E178" s="79">
        <f>SUM(E179:E181)+E185+E186+SUM(E194:E196)</f>
        <v>53796.850000000006</v>
      </c>
      <c r="F178" s="71">
        <f t="shared" si="1"/>
        <v>105.43134528082834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48461.04</v>
      </c>
      <c r="E179" s="192">
        <v>51660.62</v>
      </c>
      <c r="F179" s="71">
        <f t="shared" si="1"/>
        <v>106.6023758466595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2564.44</v>
      </c>
      <c r="E180" s="192">
        <v>2136.23</v>
      </c>
      <c r="F180" s="71">
        <f t="shared" si="1"/>
        <v>83.30200745581881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995.45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622431.97</v>
      </c>
      <c r="E251" s="79">
        <f>+E252+E255-E264+E274+E291</f>
        <v>638024.05000000005</v>
      </c>
      <c r="F251" s="71">
        <f t="shared" si="1"/>
        <v>102.50502556930039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603158.34</v>
      </c>
      <c r="E252" s="79">
        <f>E253-E254</f>
        <v>613089.5</v>
      </c>
      <c r="F252" s="71">
        <f t="shared" si="1"/>
        <v>101.64652618415258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603158.34</v>
      </c>
      <c r="E253" s="192">
        <v>613089.5</v>
      </c>
      <c r="F253" s="71">
        <f t="shared" si="1"/>
        <v>101.64652618415258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19273.63</v>
      </c>
      <c r="E255" s="79">
        <f>E256-E260</f>
        <v>-26617.11</v>
      </c>
      <c r="F255" s="71">
        <f t="shared" si="1"/>
        <v>-138.10117761936905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19273.63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19273.63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26617.11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26617.11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51551.66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51551.66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51551.66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27039.81</v>
      </c>
      <c r="E297" s="79">
        <f t="shared" si="42"/>
        <v>27039.81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27039.81</v>
      </c>
      <c r="E298" s="193">
        <v>27039.81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21363.94</v>
      </c>
      <c r="E303" s="192">
        <v>78428.44</v>
      </c>
      <c r="F303" s="71">
        <f t="shared" si="43"/>
        <v>367.10662920790833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1298.4100000000001</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21363.94</v>
      </c>
      <c r="E335" s="192">
        <v>26876.78</v>
      </c>
      <c r="F335" s="71">
        <f t="shared" si="43"/>
        <v>125.80441622659491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96.66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51025.48</v>
      </c>
      <c r="E337" s="192">
        <v>53700.19</v>
      </c>
      <c r="F337" s="71">
        <f t="shared" si="43"/>
        <v>105.24191051215981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995.45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27039.81</v>
      </c>
      <c r="E387" s="192">
        <v>27039.81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800206.97</v>
      </c>
      <c r="E114" s="60">
        <f t="shared" si="22"/>
        <v>817432.98</v>
      </c>
      <c r="F114" s="45">
        <f t="shared" si="1"/>
        <v>102.15269432107046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800206.97</v>
      </c>
      <c r="E118" s="60">
        <f t="shared" si="24"/>
        <v>817432.98</v>
      </c>
      <c r="F118" s="45">
        <f t="shared" si="1"/>
        <v>102.15269432107046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800206.97</v>
      </c>
      <c r="E120" s="194">
        <v>817432.98</v>
      </c>
      <c r="F120" s="45">
        <f t="shared" si="1"/>
        <v>102.15269432107046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800206.97</v>
      </c>
      <c r="E141" s="81">
        <f t="shared" si="28"/>
        <v>817432.98</v>
      </c>
      <c r="F141" s="61">
        <f t="shared" si="1"/>
        <v>102.15269432107046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36039.479999999996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35240.699999999997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35240.699999999997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35240.699999999997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798.78</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798.78</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798.78</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51025.48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775594.13000000012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726226.81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628592.94999999995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95775.57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1628.29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230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45970.64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3396.68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771827.31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723455.44000000006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625393.37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96203.78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1628.29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230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45970.64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2401.23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54792.300000000047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96.66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96.66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96.66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96.66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54695.64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995.45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53700.19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17193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korisnik45</cp:lastModifiedBy>
  <cp:lastPrinted>2026-01-27T12:00:01Z</cp:lastPrinted>
  <dcterms:created xsi:type="dcterms:W3CDTF">2022-04-01T05:14:30Z</dcterms:created>
  <dcterms:modified xsi:type="dcterms:W3CDTF">2026-01-28T08:59:07Z</dcterms:modified>
</cp:coreProperties>
</file>